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3" windowHeight="6413" activeTab="0"/>
  </bookViews>
  <sheets>
    <sheet name="Data Entry and Score page" sheetId="1" r:id="rId1"/>
    <sheet name="Calculation page" sheetId="2" r:id="rId2"/>
  </sheets>
  <definedNames>
    <definedName name="_xlnm.Print_Area" localSheetId="0">'Data Entry and Score page'!$A$1:$J$100</definedName>
  </definedNames>
  <calcPr fullCalcOnLoad="1"/>
</workbook>
</file>

<file path=xl/sharedStrings.xml><?xml version="1.0" encoding="utf-8"?>
<sst xmlns="http://schemas.openxmlformats.org/spreadsheetml/2006/main" count="795" uniqueCount="325">
  <si>
    <t>Code</t>
  </si>
  <si>
    <t>Common Name</t>
  </si>
  <si>
    <t>Scientific Name</t>
  </si>
  <si>
    <t>U</t>
  </si>
  <si>
    <t>T</t>
  </si>
  <si>
    <t>PA</t>
  </si>
  <si>
    <t>PA Top</t>
  </si>
  <si>
    <t>PA Bottom</t>
  </si>
  <si>
    <t>Sum Top</t>
  </si>
  <si>
    <t>Sum Bottom</t>
  </si>
  <si>
    <t>BIBE</t>
  </si>
  <si>
    <t>water marigold</t>
  </si>
  <si>
    <t>Bidens beckii</t>
  </si>
  <si>
    <t>BRSC</t>
  </si>
  <si>
    <t>water shield</t>
  </si>
  <si>
    <t>Brasenia schreberi</t>
  </si>
  <si>
    <t>CABO</t>
  </si>
  <si>
    <t>fanwort</t>
  </si>
  <si>
    <t>Cabomba</t>
  </si>
  <si>
    <t>CASP</t>
  </si>
  <si>
    <t>water starwort</t>
  </si>
  <si>
    <t>Callitriche sp.</t>
  </si>
  <si>
    <t>CEDE</t>
  </si>
  <si>
    <t>coontail</t>
  </si>
  <si>
    <t>Ceratophyllum demersum</t>
  </si>
  <si>
    <t>CHSP</t>
  </si>
  <si>
    <t>muskgrass</t>
  </si>
  <si>
    <t>Chara sp.</t>
  </si>
  <si>
    <t>EICR</t>
  </si>
  <si>
    <t>water hyacinth</t>
  </si>
  <si>
    <t>Eichhornia crassipes</t>
  </si>
  <si>
    <t>ELAC</t>
  </si>
  <si>
    <t>needle spike rush</t>
  </si>
  <si>
    <t>Eleocharis acicularis</t>
  </si>
  <si>
    <t>ELCA</t>
  </si>
  <si>
    <t>canadian waterweed</t>
  </si>
  <si>
    <t>Elodea canadensis</t>
  </si>
  <si>
    <t>ELSM</t>
  </si>
  <si>
    <t>marsh spikerush</t>
  </si>
  <si>
    <t>Eleocharis smallii</t>
  </si>
  <si>
    <t>EQFL</t>
  </si>
  <si>
    <t>water horsetail</t>
  </si>
  <si>
    <t>Equisetum fluviatile</t>
  </si>
  <si>
    <t>ERAQ</t>
  </si>
  <si>
    <t>pipewort</t>
  </si>
  <si>
    <t>Eriocaulon aquaticum</t>
  </si>
  <si>
    <t>HIVU</t>
  </si>
  <si>
    <t>mare's tail</t>
  </si>
  <si>
    <t>Hippurus vulgaris</t>
  </si>
  <si>
    <t>HYMO</t>
  </si>
  <si>
    <t>frogbit</t>
  </si>
  <si>
    <t>Hydrocharis morsus-ranae</t>
  </si>
  <si>
    <t>ISSP</t>
  </si>
  <si>
    <t>quillwort</t>
  </si>
  <si>
    <t>Isoetes sp.</t>
  </si>
  <si>
    <t>LEMI</t>
  </si>
  <si>
    <t>lesser duckweed</t>
  </si>
  <si>
    <t>Lemna minor</t>
  </si>
  <si>
    <t>LETR</t>
  </si>
  <si>
    <t>ivy duckweed</t>
  </si>
  <si>
    <t>Lemna trisulca</t>
  </si>
  <si>
    <t>LODO</t>
  </si>
  <si>
    <t>water lobelia</t>
  </si>
  <si>
    <t>Lobelia dortmanna</t>
  </si>
  <si>
    <t>LYSA</t>
  </si>
  <si>
    <t>Purple loosestrife</t>
  </si>
  <si>
    <t>Lythrum salicaria</t>
  </si>
  <si>
    <t>MYAL</t>
  </si>
  <si>
    <t>alternate water milfoil</t>
  </si>
  <si>
    <t>Myriophyllum alterniflorum</t>
  </si>
  <si>
    <t>MYFA</t>
  </si>
  <si>
    <t>Farwell's water milfoil</t>
  </si>
  <si>
    <t>Myriophyllum farwellii</t>
  </si>
  <si>
    <t>MYHE</t>
  </si>
  <si>
    <t>two-leaf water milfoil</t>
  </si>
  <si>
    <t>Myriophyllum heterophyllum</t>
  </si>
  <si>
    <t>MYSC</t>
  </si>
  <si>
    <t>eurasian water milfoil</t>
  </si>
  <si>
    <t>Myriophyllum spicatum</t>
  </si>
  <si>
    <t>MYSI</t>
  </si>
  <si>
    <t>short-spike (common) water milfoil</t>
  </si>
  <si>
    <t>Myriophyllum sibiricum</t>
  </si>
  <si>
    <t>MYSP</t>
  </si>
  <si>
    <t>water milfoil</t>
  </si>
  <si>
    <t>Myrophyllum sp.</t>
  </si>
  <si>
    <t>MYTE</t>
  </si>
  <si>
    <t>slender water milfoil</t>
  </si>
  <si>
    <t>Myriophyllum tenellum</t>
  </si>
  <si>
    <t>MYVE</t>
  </si>
  <si>
    <t>whorled water milfoil</t>
  </si>
  <si>
    <t>Myriophyllum verticillatum</t>
  </si>
  <si>
    <t>NAFL</t>
  </si>
  <si>
    <t>slender water nymph</t>
  </si>
  <si>
    <t>Najas flexilis</t>
  </si>
  <si>
    <t>NEAQ</t>
  </si>
  <si>
    <t>North American Lake Cress</t>
  </si>
  <si>
    <t>Neobeckia aquatica</t>
  </si>
  <si>
    <t>NELU</t>
  </si>
  <si>
    <t>American lotus</t>
  </si>
  <si>
    <t>Nelumbo lutea</t>
  </si>
  <si>
    <t>NISP</t>
  </si>
  <si>
    <t>stonewort</t>
  </si>
  <si>
    <t>Nitella sp.</t>
  </si>
  <si>
    <t>NMCO</t>
  </si>
  <si>
    <t>little floating hearts</t>
  </si>
  <si>
    <t>Nymphoides cordata</t>
  </si>
  <si>
    <t>NUAD</t>
  </si>
  <si>
    <t>spatterdock</t>
  </si>
  <si>
    <t>Nuphar advena</t>
  </si>
  <si>
    <t>NUPU</t>
  </si>
  <si>
    <t>least yellow lily</t>
  </si>
  <si>
    <t>Nuphar pumila</t>
  </si>
  <si>
    <t>NUVA</t>
  </si>
  <si>
    <t>common yellow pond lily</t>
  </si>
  <si>
    <t>Nuphar variegata</t>
  </si>
  <si>
    <t>NYOD</t>
  </si>
  <si>
    <t>fragrant water lily (white)</t>
  </si>
  <si>
    <t>Nymphaea odorata</t>
  </si>
  <si>
    <t>PIST</t>
  </si>
  <si>
    <t>water lettuce</t>
  </si>
  <si>
    <t>Pistia stratiotes</t>
  </si>
  <si>
    <t>PLAM</t>
  </si>
  <si>
    <t>water smartweed</t>
  </si>
  <si>
    <t>Polygonum amphibium</t>
  </si>
  <si>
    <t>PLSP</t>
  </si>
  <si>
    <t>smartweed</t>
  </si>
  <si>
    <t>Polygonum species</t>
  </si>
  <si>
    <t>PO SLEN</t>
  </si>
  <si>
    <t>slender pondweed</t>
  </si>
  <si>
    <t>Potamogeton pusillus</t>
  </si>
  <si>
    <t>POAM</t>
  </si>
  <si>
    <t>large-leaved pondweed</t>
  </si>
  <si>
    <t>Potamogeton amplifolius</t>
  </si>
  <si>
    <t>POCO</t>
  </si>
  <si>
    <t>pickerel weed</t>
  </si>
  <si>
    <t>Pontederia cordata</t>
  </si>
  <si>
    <t>POCR</t>
  </si>
  <si>
    <t>curly-leaf pondweed</t>
  </si>
  <si>
    <t>Potamogeton crispus</t>
  </si>
  <si>
    <t>POEP</t>
  </si>
  <si>
    <t>ribbon-leaf pondweed</t>
  </si>
  <si>
    <t>Potamogeton epiphydrus</t>
  </si>
  <si>
    <t>POFO</t>
  </si>
  <si>
    <t>leafy pondweed</t>
  </si>
  <si>
    <t>Potamogeton foliosus</t>
  </si>
  <si>
    <t>POFR</t>
  </si>
  <si>
    <t>Fries' Pondweed</t>
  </si>
  <si>
    <t>Potamogeton friesii</t>
  </si>
  <si>
    <t>POGR</t>
  </si>
  <si>
    <t>variable pondweed</t>
  </si>
  <si>
    <t>Potamogeton gramineus</t>
  </si>
  <si>
    <t>POIL</t>
  </si>
  <si>
    <t>Illinois pondweed</t>
  </si>
  <si>
    <t>Potamogeton illinoensensis</t>
  </si>
  <si>
    <t>PONA</t>
  </si>
  <si>
    <t>broad-leaved pondweed</t>
  </si>
  <si>
    <t>Potamogeton natans</t>
  </si>
  <si>
    <t>POOB</t>
  </si>
  <si>
    <t>bluntleaf pondweed</t>
  </si>
  <si>
    <t>Potamogeton obtusifolius</t>
  </si>
  <si>
    <t>POPU</t>
  </si>
  <si>
    <t>PORI</t>
  </si>
  <si>
    <t>clasping-leaved pondweed</t>
  </si>
  <si>
    <t>Potamogeton richardsonii</t>
  </si>
  <si>
    <t>PORO</t>
  </si>
  <si>
    <t>fern-leaf pondweed</t>
  </si>
  <si>
    <t>Potamogeton robbinsii</t>
  </si>
  <si>
    <t>POSP</t>
  </si>
  <si>
    <t>pondweed</t>
  </si>
  <si>
    <t>Potamogeton sp.</t>
  </si>
  <si>
    <t>POSR</t>
  </si>
  <si>
    <t>Northern snailseed pondweed</t>
  </si>
  <si>
    <t>Potamogeton spirillus</t>
  </si>
  <si>
    <t>POVA</t>
  </si>
  <si>
    <t>Vasey's pondweed</t>
  </si>
  <si>
    <t>Potamogeton vaseyi</t>
  </si>
  <si>
    <t>POZO</t>
  </si>
  <si>
    <t>flat-stemmed pondweed</t>
  </si>
  <si>
    <t>Potamogeton zosteriformis</t>
  </si>
  <si>
    <t>RALO</t>
  </si>
  <si>
    <t>curly white water crowfoot</t>
  </si>
  <si>
    <t>Ranunculus longirostris</t>
  </si>
  <si>
    <t>RASP</t>
  </si>
  <si>
    <t>crowfoot</t>
  </si>
  <si>
    <t>Ranunculus species</t>
  </si>
  <si>
    <t>SCAC</t>
  </si>
  <si>
    <t>hardstem bulrush</t>
  </si>
  <si>
    <t>Scirpus acutus</t>
  </si>
  <si>
    <t>SCAM</t>
  </si>
  <si>
    <t>three-square bulrush</t>
  </si>
  <si>
    <t>Scirpus americana</t>
  </si>
  <si>
    <t>SCSP</t>
  </si>
  <si>
    <t>bulrush</t>
  </si>
  <si>
    <t>Scirpus sp.</t>
  </si>
  <si>
    <t>SCSU</t>
  </si>
  <si>
    <t>Water bulrush</t>
  </si>
  <si>
    <t>Scirpus subterminalis</t>
  </si>
  <si>
    <t>SCVA</t>
  </si>
  <si>
    <t>softstem bulrush</t>
  </si>
  <si>
    <t>Scirpus validus</t>
  </si>
  <si>
    <t>SGCU</t>
  </si>
  <si>
    <t>small arrowhead</t>
  </si>
  <si>
    <t>Sagittaria cuneata</t>
  </si>
  <si>
    <t>SGGR</t>
  </si>
  <si>
    <t>grassy arrowhead</t>
  </si>
  <si>
    <t>Sagittaria graminea</t>
  </si>
  <si>
    <t>SGLA</t>
  </si>
  <si>
    <t>broad arrowhead</t>
  </si>
  <si>
    <t>Sagittaria latifolia</t>
  </si>
  <si>
    <t>SGSP</t>
  </si>
  <si>
    <t>arrowhead species</t>
  </si>
  <si>
    <t>Sagittaria species</t>
  </si>
  <si>
    <t>SPAD</t>
  </si>
  <si>
    <t>branched bureed</t>
  </si>
  <si>
    <t>Sparganium androcladum</t>
  </si>
  <si>
    <t>SPAN</t>
  </si>
  <si>
    <t>narrow-leaf burreed</t>
  </si>
  <si>
    <t>Sparganium angustifolium</t>
  </si>
  <si>
    <t>SPCL</t>
  </si>
  <si>
    <t>greenfruit burreed</t>
  </si>
  <si>
    <t>Sparganium chlorocarpum</t>
  </si>
  <si>
    <t>SPEM</t>
  </si>
  <si>
    <t>narrow-leaved burreed</t>
  </si>
  <si>
    <t>Sparganium emersum</t>
  </si>
  <si>
    <t>SPEU</t>
  </si>
  <si>
    <t>giant burreed</t>
  </si>
  <si>
    <t>Sparganium eurycarpum</t>
  </si>
  <si>
    <t>SPFL</t>
  </si>
  <si>
    <t>floating burreed</t>
  </si>
  <si>
    <t>Sparganium fluctuans</t>
  </si>
  <si>
    <t>SPIR</t>
  </si>
  <si>
    <t>Greater duckweed</t>
  </si>
  <si>
    <t>Spirodela polyrrhiza</t>
  </si>
  <si>
    <t>SPON</t>
  </si>
  <si>
    <t>sponges</t>
  </si>
  <si>
    <t>SPSP</t>
  </si>
  <si>
    <t>burreed</t>
  </si>
  <si>
    <t>Sparganium sp.</t>
  </si>
  <si>
    <t>STPE</t>
  </si>
  <si>
    <t>sago pondweed</t>
  </si>
  <si>
    <t>Stuckenia pectinatus</t>
  </si>
  <si>
    <t>STVA</t>
  </si>
  <si>
    <t>sheathed pondweed</t>
  </si>
  <si>
    <t>Stuckenia vaginata</t>
  </si>
  <si>
    <t>TRNA</t>
  </si>
  <si>
    <t>water chestnut</t>
  </si>
  <si>
    <t>Trapa natans</t>
  </si>
  <si>
    <t>TYAN</t>
  </si>
  <si>
    <t>narrow-leaf catttail</t>
  </si>
  <si>
    <t>Typha angustifolia</t>
  </si>
  <si>
    <t>TYLA</t>
  </si>
  <si>
    <t>broadleaf cattail</t>
  </si>
  <si>
    <t>Typha latifolia</t>
  </si>
  <si>
    <t>TYSP</t>
  </si>
  <si>
    <t>cattail</t>
  </si>
  <si>
    <t>Typha sp.</t>
  </si>
  <si>
    <t>TYXG</t>
  </si>
  <si>
    <t>hybrid cattail</t>
  </si>
  <si>
    <t>Typha xglauca</t>
  </si>
  <si>
    <t>UTCO</t>
  </si>
  <si>
    <t>horned bladderwort</t>
  </si>
  <si>
    <t>Utricularia cornuta</t>
  </si>
  <si>
    <t>UTGE</t>
  </si>
  <si>
    <t>hidden fruit bladderwort</t>
  </si>
  <si>
    <t>Utricularia geminiscapa</t>
  </si>
  <si>
    <t>UTIN</t>
  </si>
  <si>
    <t>flatleaved bladderwort</t>
  </si>
  <si>
    <t>Utricularia intermedia</t>
  </si>
  <si>
    <t>UTRR</t>
  </si>
  <si>
    <t>U. gibba,  U. radiata, U. purpurea</t>
  </si>
  <si>
    <t>Utricularia rare</t>
  </si>
  <si>
    <t>UTSP</t>
  </si>
  <si>
    <t>bladderwort</t>
  </si>
  <si>
    <t>Utricularia sp.</t>
  </si>
  <si>
    <t>UTVU</t>
  </si>
  <si>
    <t>common bladderwort</t>
  </si>
  <si>
    <t>Utricularia vulgaris</t>
  </si>
  <si>
    <t>VAAM</t>
  </si>
  <si>
    <t>tape grass, eel grass, wild celery</t>
  </si>
  <si>
    <t>Vallisneria americana</t>
  </si>
  <si>
    <t>WOLF</t>
  </si>
  <si>
    <t>watermeal</t>
  </si>
  <si>
    <t>Wolffia sp.</t>
  </si>
  <si>
    <t>ZIPA</t>
  </si>
  <si>
    <t>wild rice</t>
  </si>
  <si>
    <t>Zizania sp.</t>
  </si>
  <si>
    <t>ZODU</t>
  </si>
  <si>
    <t>water stargrass</t>
  </si>
  <si>
    <t>Zosterella dubia</t>
  </si>
  <si>
    <t>WMI</t>
  </si>
  <si>
    <t>submergent</t>
  </si>
  <si>
    <t>floating</t>
  </si>
  <si>
    <t>emergent</t>
  </si>
  <si>
    <t># submergents</t>
  </si>
  <si>
    <t>Sum submergents</t>
  </si>
  <si>
    <t>IF Emergents</t>
  </si>
  <si>
    <t>IF submergents</t>
  </si>
  <si>
    <t># emergents</t>
  </si>
  <si>
    <t>IF floating</t>
  </si>
  <si>
    <t># floating</t>
  </si>
  <si>
    <t>Sum emergents</t>
  </si>
  <si>
    <t>Sum Floating</t>
  </si>
  <si>
    <t>Native/Exotic</t>
  </si>
  <si>
    <t>Native</t>
  </si>
  <si>
    <t>Exotic</t>
  </si>
  <si>
    <t>Exotic Emergent</t>
  </si>
  <si>
    <t>IF exotic F/S</t>
  </si>
  <si>
    <t># Exotic F/S</t>
  </si>
  <si>
    <t>Proportion exotic</t>
  </si>
  <si>
    <t>Adj WMI</t>
  </si>
  <si>
    <t>Sum Exotic F/S</t>
  </si>
  <si>
    <t>Morphology</t>
  </si>
  <si>
    <t>floating-leaved pondweed</t>
  </si>
  <si>
    <t>U. gibba,  U. radiata, U. purpurea, U. minor</t>
  </si>
  <si>
    <t>mcroft</t>
  </si>
  <si>
    <t>Croft, M. and Chow-Fraser, P.  2007.  Use and development of the Wetland Macrophyte Index to detect water quality impairment in fish habitat of Great Lakes coastal marshes.  J. Great Lakes Res. 33 (Special Issue 3):172–197</t>
  </si>
  <si>
    <t>DUAR</t>
  </si>
  <si>
    <t>GRSP</t>
  </si>
  <si>
    <t>PHAU</t>
  </si>
  <si>
    <t>Dulichium arundinaceum</t>
  </si>
  <si>
    <t xml:space="preserve">Grass species </t>
  </si>
  <si>
    <t>Common reed</t>
  </si>
  <si>
    <t>Phragmites australis</t>
  </si>
  <si>
    <t>3-way sedge</t>
  </si>
  <si>
    <t>PA (1=present)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</si>
</sst>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PageLayoutView="0" workbookViewId="0" topLeftCell="A1">
      <selection activeCell="E104" sqref="E104"/>
    </sheetView>
  </sheetViews>
  <sheetFormatPr defaultColWidth="8.8515625" defaultRowHeight="12.75"/>
  <cols>
    <col min="1" max="1" width="8.8515625" style="0" customWidth="1"/>
    <col min="2" max="2" width="24.00390625" style="0" customWidth="1"/>
    <col min="3" max="3" width="23.28125" style="0" customWidth="1"/>
    <col min="4" max="4" width="12.8515625" style="6" customWidth="1"/>
    <col min="5" max="5" width="11.421875" style="0" customWidth="1"/>
    <col min="6" max="10" width="8.8515625" style="0" customWidth="1"/>
    <col min="11" max="11" width="46.14062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18" t="s">
        <v>324</v>
      </c>
      <c r="E1" s="1"/>
    </row>
    <row r="2" spans="1:8" ht="12.75">
      <c r="A2" t="s">
        <v>10</v>
      </c>
      <c r="B2" t="s">
        <v>11</v>
      </c>
      <c r="C2" t="s">
        <v>12</v>
      </c>
      <c r="H2" s="3"/>
    </row>
    <row r="3" spans="1:3" ht="12.75">
      <c r="A3" t="s">
        <v>13</v>
      </c>
      <c r="B3" t="s">
        <v>14</v>
      </c>
      <c r="C3" t="s">
        <v>15</v>
      </c>
    </row>
    <row r="4" spans="1:3" ht="12.75">
      <c r="A4" t="s">
        <v>16</v>
      </c>
      <c r="B4" t="s">
        <v>17</v>
      </c>
      <c r="C4" t="s">
        <v>18</v>
      </c>
    </row>
    <row r="5" spans="1:3" ht="12.75" thickBot="1">
      <c r="A5" t="s">
        <v>19</v>
      </c>
      <c r="B5" t="s">
        <v>20</v>
      </c>
      <c r="C5" t="s">
        <v>21</v>
      </c>
    </row>
    <row r="6" spans="1:8" ht="12.75">
      <c r="A6" t="s">
        <v>22</v>
      </c>
      <c r="B6" t="s">
        <v>23</v>
      </c>
      <c r="C6" t="s">
        <v>24</v>
      </c>
      <c r="G6" s="13" t="s">
        <v>289</v>
      </c>
      <c r="H6" s="14" t="s">
        <v>309</v>
      </c>
    </row>
    <row r="7" spans="1:8" ht="12.75" thickBot="1">
      <c r="A7" t="s">
        <v>25</v>
      </c>
      <c r="B7" t="s">
        <v>26</v>
      </c>
      <c r="C7" t="s">
        <v>27</v>
      </c>
      <c r="G7" s="15" t="e">
        <f>'Calculation page'!J102</f>
        <v>#DIV/0!</v>
      </c>
      <c r="H7" s="16" t="e">
        <f>'Calculation page'!J103</f>
        <v>#DIV/0!</v>
      </c>
    </row>
    <row r="8" spans="1:3" ht="12.75">
      <c r="A8" t="s">
        <v>28</v>
      </c>
      <c r="B8" t="s">
        <v>29</v>
      </c>
      <c r="C8" t="s">
        <v>30</v>
      </c>
    </row>
    <row r="9" spans="1:3" ht="12.75">
      <c r="A9" t="s">
        <v>31</v>
      </c>
      <c r="B9" t="s">
        <v>32</v>
      </c>
      <c r="C9" t="s">
        <v>33</v>
      </c>
    </row>
    <row r="10" spans="1:3" ht="12.75">
      <c r="A10" t="s">
        <v>34</v>
      </c>
      <c r="B10" t="s">
        <v>35</v>
      </c>
      <c r="C10" t="s">
        <v>36</v>
      </c>
    </row>
    <row r="11" spans="1:10" ht="12.75">
      <c r="A11" t="s">
        <v>37</v>
      </c>
      <c r="B11" t="s">
        <v>38</v>
      </c>
      <c r="C11" t="s">
        <v>39</v>
      </c>
      <c r="F11" s="23" t="s">
        <v>315</v>
      </c>
      <c r="G11" s="23"/>
      <c r="H11" s="23"/>
      <c r="I11" s="23"/>
      <c r="J11" s="23"/>
    </row>
    <row r="12" spans="1:10" ht="12.75">
      <c r="A12" t="s">
        <v>40</v>
      </c>
      <c r="B12" t="s">
        <v>41</v>
      </c>
      <c r="C12" t="s">
        <v>42</v>
      </c>
      <c r="F12" s="23"/>
      <c r="G12" s="23"/>
      <c r="H12" s="23"/>
      <c r="I12" s="23"/>
      <c r="J12" s="23"/>
    </row>
    <row r="13" spans="1:10" ht="12.75">
      <c r="A13" t="s">
        <v>43</v>
      </c>
      <c r="B13" t="s">
        <v>44</v>
      </c>
      <c r="C13" t="s">
        <v>45</v>
      </c>
      <c r="F13" s="23"/>
      <c r="G13" s="23"/>
      <c r="H13" s="23"/>
      <c r="I13" s="23"/>
      <c r="J13" s="23"/>
    </row>
    <row r="14" spans="1:10" ht="12.75">
      <c r="A14" t="s">
        <v>46</v>
      </c>
      <c r="B14" t="s">
        <v>47</v>
      </c>
      <c r="C14" t="s">
        <v>48</v>
      </c>
      <c r="F14" s="23"/>
      <c r="G14" s="23"/>
      <c r="H14" s="23"/>
      <c r="I14" s="23"/>
      <c r="J14" s="23"/>
    </row>
    <row r="15" spans="1:10" ht="12.75">
      <c r="A15" t="s">
        <v>49</v>
      </c>
      <c r="B15" t="s">
        <v>50</v>
      </c>
      <c r="C15" t="s">
        <v>51</v>
      </c>
      <c r="F15" s="23"/>
      <c r="G15" s="23"/>
      <c r="H15" s="23"/>
      <c r="I15" s="23"/>
      <c r="J15" s="23"/>
    </row>
    <row r="16" spans="1:3" ht="12.75">
      <c r="A16" t="s">
        <v>52</v>
      </c>
      <c r="B16" t="s">
        <v>53</v>
      </c>
      <c r="C16" t="s">
        <v>54</v>
      </c>
    </row>
    <row r="17" spans="1:3" ht="12.75">
      <c r="A17" t="s">
        <v>55</v>
      </c>
      <c r="B17" t="s">
        <v>56</v>
      </c>
      <c r="C17" t="s">
        <v>57</v>
      </c>
    </row>
    <row r="18" spans="1:3" ht="12.75">
      <c r="A18" t="s">
        <v>58</v>
      </c>
      <c r="B18" t="s">
        <v>59</v>
      </c>
      <c r="C18" t="s">
        <v>60</v>
      </c>
    </row>
    <row r="19" spans="1:3" ht="12.75">
      <c r="A19" t="s">
        <v>61</v>
      </c>
      <c r="B19" t="s">
        <v>62</v>
      </c>
      <c r="C19" t="s">
        <v>63</v>
      </c>
    </row>
    <row r="20" spans="1:3" ht="12.75">
      <c r="A20" t="s">
        <v>64</v>
      </c>
      <c r="B20" t="s">
        <v>65</v>
      </c>
      <c r="C20" t="s">
        <v>66</v>
      </c>
    </row>
    <row r="21" spans="1:3" ht="12.75">
      <c r="A21" t="s">
        <v>67</v>
      </c>
      <c r="B21" t="s">
        <v>68</v>
      </c>
      <c r="C21" t="s">
        <v>69</v>
      </c>
    </row>
    <row r="22" spans="1:3" ht="12.75">
      <c r="A22" t="s">
        <v>70</v>
      </c>
      <c r="B22" t="s">
        <v>71</v>
      </c>
      <c r="C22" t="s">
        <v>72</v>
      </c>
    </row>
    <row r="23" spans="1:3" ht="12.75">
      <c r="A23" t="s">
        <v>73</v>
      </c>
      <c r="B23" t="s">
        <v>74</v>
      </c>
      <c r="C23" t="s">
        <v>75</v>
      </c>
    </row>
    <row r="24" spans="1:3" ht="12.75">
      <c r="A24" t="s">
        <v>76</v>
      </c>
      <c r="B24" t="s">
        <v>77</v>
      </c>
      <c r="C24" t="s">
        <v>78</v>
      </c>
    </row>
    <row r="25" spans="1:3" ht="12.75">
      <c r="A25" t="s">
        <v>79</v>
      </c>
      <c r="B25" t="s">
        <v>80</v>
      </c>
      <c r="C25" t="s">
        <v>81</v>
      </c>
    </row>
    <row r="26" spans="1:3" ht="12.75">
      <c r="A26" t="s">
        <v>82</v>
      </c>
      <c r="B26" t="s">
        <v>83</v>
      </c>
      <c r="C26" t="s">
        <v>84</v>
      </c>
    </row>
    <row r="27" spans="1:3" ht="12.75">
      <c r="A27" t="s">
        <v>85</v>
      </c>
      <c r="B27" t="s">
        <v>86</v>
      </c>
      <c r="C27" t="s">
        <v>87</v>
      </c>
    </row>
    <row r="28" spans="1:3" ht="12.75">
      <c r="A28" t="s">
        <v>88</v>
      </c>
      <c r="B28" t="s">
        <v>89</v>
      </c>
      <c r="C28" t="s">
        <v>90</v>
      </c>
    </row>
    <row r="29" spans="1:3" ht="12.75">
      <c r="A29" t="s">
        <v>91</v>
      </c>
      <c r="B29" t="s">
        <v>92</v>
      </c>
      <c r="C29" t="s">
        <v>93</v>
      </c>
    </row>
    <row r="30" spans="1:3" ht="12.75">
      <c r="A30" t="s">
        <v>94</v>
      </c>
      <c r="B30" t="s">
        <v>95</v>
      </c>
      <c r="C30" t="s">
        <v>96</v>
      </c>
    </row>
    <row r="31" spans="1:3" ht="12.75">
      <c r="A31" t="s">
        <v>97</v>
      </c>
      <c r="B31" t="s">
        <v>98</v>
      </c>
      <c r="C31" t="s">
        <v>99</v>
      </c>
    </row>
    <row r="32" spans="1:3" ht="12.75">
      <c r="A32" t="s">
        <v>100</v>
      </c>
      <c r="B32" t="s">
        <v>101</v>
      </c>
      <c r="C32" t="s">
        <v>102</v>
      </c>
    </row>
    <row r="33" spans="1:3" ht="12.75">
      <c r="A33" t="s">
        <v>103</v>
      </c>
      <c r="B33" t="s">
        <v>104</v>
      </c>
      <c r="C33" t="s">
        <v>105</v>
      </c>
    </row>
    <row r="34" spans="1:3" ht="12.75">
      <c r="A34" t="s">
        <v>106</v>
      </c>
      <c r="B34" t="s">
        <v>107</v>
      </c>
      <c r="C34" t="s">
        <v>108</v>
      </c>
    </row>
    <row r="35" spans="1:3" ht="12.75">
      <c r="A35" t="s">
        <v>109</v>
      </c>
      <c r="B35" t="s">
        <v>110</v>
      </c>
      <c r="C35" t="s">
        <v>111</v>
      </c>
    </row>
    <row r="36" spans="1:3" ht="12.75">
      <c r="A36" t="s">
        <v>112</v>
      </c>
      <c r="B36" t="s">
        <v>113</v>
      </c>
      <c r="C36" t="s">
        <v>114</v>
      </c>
    </row>
    <row r="37" spans="1:3" ht="12.75">
      <c r="A37" t="s">
        <v>115</v>
      </c>
      <c r="B37" t="s">
        <v>116</v>
      </c>
      <c r="C37" t="s">
        <v>117</v>
      </c>
    </row>
    <row r="38" spans="1:3" ht="12.75">
      <c r="A38" t="s">
        <v>118</v>
      </c>
      <c r="B38" t="s">
        <v>119</v>
      </c>
      <c r="C38" t="s">
        <v>120</v>
      </c>
    </row>
    <row r="39" spans="1:3" ht="12.75">
      <c r="A39" t="s">
        <v>121</v>
      </c>
      <c r="B39" t="s">
        <v>122</v>
      </c>
      <c r="C39" t="s">
        <v>123</v>
      </c>
    </row>
    <row r="40" spans="1:3" ht="12.75">
      <c r="A40" t="s">
        <v>124</v>
      </c>
      <c r="B40" t="s">
        <v>125</v>
      </c>
      <c r="C40" t="s">
        <v>126</v>
      </c>
    </row>
    <row r="41" spans="1:3" ht="12.75">
      <c r="A41" s="4" t="s">
        <v>127</v>
      </c>
      <c r="B41" s="4" t="s">
        <v>128</v>
      </c>
      <c r="C41" t="s">
        <v>129</v>
      </c>
    </row>
    <row r="42" spans="1:3" ht="12.75">
      <c r="A42" t="s">
        <v>130</v>
      </c>
      <c r="B42" t="s">
        <v>131</v>
      </c>
      <c r="C42" t="s">
        <v>132</v>
      </c>
    </row>
    <row r="43" spans="1:3" ht="12.75">
      <c r="A43" t="s">
        <v>133</v>
      </c>
      <c r="B43" t="s">
        <v>134</v>
      </c>
      <c r="C43" t="s">
        <v>135</v>
      </c>
    </row>
    <row r="44" spans="1:3" ht="12.75">
      <c r="A44" t="s">
        <v>136</v>
      </c>
      <c r="B44" t="s">
        <v>137</v>
      </c>
      <c r="C44" t="s">
        <v>138</v>
      </c>
    </row>
    <row r="45" spans="1:3" ht="12.75">
      <c r="A45" t="s">
        <v>139</v>
      </c>
      <c r="B45" t="s">
        <v>140</v>
      </c>
      <c r="C45" t="s">
        <v>141</v>
      </c>
    </row>
    <row r="46" spans="1:3" ht="12.75">
      <c r="A46" t="s">
        <v>142</v>
      </c>
      <c r="B46" t="s">
        <v>143</v>
      </c>
      <c r="C46" t="s">
        <v>144</v>
      </c>
    </row>
    <row r="47" spans="1:3" ht="12.75">
      <c r="A47" t="s">
        <v>145</v>
      </c>
      <c r="B47" t="s">
        <v>146</v>
      </c>
      <c r="C47" t="s">
        <v>147</v>
      </c>
    </row>
    <row r="48" spans="1:3" ht="12.75">
      <c r="A48" t="s">
        <v>148</v>
      </c>
      <c r="B48" t="s">
        <v>149</v>
      </c>
      <c r="C48" t="s">
        <v>150</v>
      </c>
    </row>
    <row r="49" spans="1:3" ht="12.75">
      <c r="A49" t="s">
        <v>151</v>
      </c>
      <c r="B49" t="s">
        <v>152</v>
      </c>
      <c r="C49" t="s">
        <v>153</v>
      </c>
    </row>
    <row r="50" spans="1:3" ht="12.75">
      <c r="A50" t="s">
        <v>154</v>
      </c>
      <c r="B50" t="s">
        <v>312</v>
      </c>
      <c r="C50" t="s">
        <v>156</v>
      </c>
    </row>
    <row r="51" spans="1:3" ht="12.75">
      <c r="A51" t="s">
        <v>157</v>
      </c>
      <c r="B51" t="s">
        <v>158</v>
      </c>
      <c r="C51" t="s">
        <v>159</v>
      </c>
    </row>
    <row r="52" spans="1:3" ht="12.75">
      <c r="A52" t="s">
        <v>160</v>
      </c>
      <c r="B52" t="s">
        <v>128</v>
      </c>
      <c r="C52" t="s">
        <v>129</v>
      </c>
    </row>
    <row r="53" spans="1:3" ht="12.75">
      <c r="A53" t="s">
        <v>161</v>
      </c>
      <c r="B53" t="s">
        <v>162</v>
      </c>
      <c r="C53" t="s">
        <v>163</v>
      </c>
    </row>
    <row r="54" spans="1:3" ht="12.75">
      <c r="A54" t="s">
        <v>164</v>
      </c>
      <c r="B54" t="s">
        <v>165</v>
      </c>
      <c r="C54" t="s">
        <v>166</v>
      </c>
    </row>
    <row r="55" spans="1:3" ht="12.75">
      <c r="A55" t="s">
        <v>167</v>
      </c>
      <c r="B55" t="s">
        <v>168</v>
      </c>
      <c r="C55" t="s">
        <v>169</v>
      </c>
    </row>
    <row r="56" spans="1:3" ht="12.75">
      <c r="A56" t="s">
        <v>170</v>
      </c>
      <c r="B56" t="s">
        <v>171</v>
      </c>
      <c r="C56" t="s">
        <v>172</v>
      </c>
    </row>
    <row r="57" spans="1:3" ht="12.75">
      <c r="A57" t="s">
        <v>173</v>
      </c>
      <c r="B57" t="s">
        <v>174</v>
      </c>
      <c r="C57" t="s">
        <v>175</v>
      </c>
    </row>
    <row r="58" spans="1:3" ht="12.75">
      <c r="A58" t="s">
        <v>176</v>
      </c>
      <c r="B58" t="s">
        <v>177</v>
      </c>
      <c r="C58" t="s">
        <v>178</v>
      </c>
    </row>
    <row r="59" spans="1:3" ht="12.75">
      <c r="A59" t="s">
        <v>179</v>
      </c>
      <c r="B59" t="s">
        <v>180</v>
      </c>
      <c r="C59" t="s">
        <v>181</v>
      </c>
    </row>
    <row r="60" spans="1:3" ht="12.75">
      <c r="A60" t="s">
        <v>182</v>
      </c>
      <c r="B60" t="s">
        <v>183</v>
      </c>
      <c r="C60" t="s">
        <v>184</v>
      </c>
    </row>
    <row r="61" spans="1:3" ht="12.75">
      <c r="A61" t="s">
        <v>185</v>
      </c>
      <c r="B61" t="s">
        <v>186</v>
      </c>
      <c r="C61" t="s">
        <v>187</v>
      </c>
    </row>
    <row r="62" spans="1:3" ht="12.75">
      <c r="A62" t="s">
        <v>188</v>
      </c>
      <c r="B62" t="s">
        <v>189</v>
      </c>
      <c r="C62" t="s">
        <v>190</v>
      </c>
    </row>
    <row r="63" spans="1:3" ht="12.75">
      <c r="A63" t="s">
        <v>191</v>
      </c>
      <c r="B63" t="s">
        <v>192</v>
      </c>
      <c r="C63" t="s">
        <v>193</v>
      </c>
    </row>
    <row r="64" spans="1:3" ht="12.75">
      <c r="A64" s="4" t="s">
        <v>194</v>
      </c>
      <c r="B64" s="4" t="s">
        <v>195</v>
      </c>
      <c r="C64" t="s">
        <v>196</v>
      </c>
    </row>
    <row r="65" spans="1:3" ht="12.75">
      <c r="A65" s="4" t="s">
        <v>197</v>
      </c>
      <c r="B65" s="4" t="s">
        <v>198</v>
      </c>
      <c r="C65" t="s">
        <v>199</v>
      </c>
    </row>
    <row r="66" spans="1:3" ht="12.75">
      <c r="A66" t="s">
        <v>200</v>
      </c>
      <c r="B66" t="s">
        <v>201</v>
      </c>
      <c r="C66" t="s">
        <v>202</v>
      </c>
    </row>
    <row r="67" spans="1:3" ht="12.75">
      <c r="A67" t="s">
        <v>203</v>
      </c>
      <c r="B67" t="s">
        <v>204</v>
      </c>
      <c r="C67" t="s">
        <v>205</v>
      </c>
    </row>
    <row r="68" spans="1:3" ht="12.75">
      <c r="A68" t="s">
        <v>206</v>
      </c>
      <c r="B68" t="s">
        <v>207</v>
      </c>
      <c r="C68" t="s">
        <v>208</v>
      </c>
    </row>
    <row r="69" spans="1:3" ht="12.75">
      <c r="A69" t="s">
        <v>209</v>
      </c>
      <c r="B69" t="s">
        <v>210</v>
      </c>
      <c r="C69" t="s">
        <v>211</v>
      </c>
    </row>
    <row r="70" spans="1:3" ht="12.75">
      <c r="A70" t="s">
        <v>212</v>
      </c>
      <c r="B70" t="s">
        <v>213</v>
      </c>
      <c r="C70" t="s">
        <v>214</v>
      </c>
    </row>
    <row r="71" spans="1:3" ht="12.75">
      <c r="A71" t="s">
        <v>215</v>
      </c>
      <c r="B71" t="s">
        <v>216</v>
      </c>
      <c r="C71" t="s">
        <v>217</v>
      </c>
    </row>
    <row r="72" spans="1:3" ht="12.75">
      <c r="A72" t="s">
        <v>218</v>
      </c>
      <c r="B72" t="s">
        <v>219</v>
      </c>
      <c r="C72" t="s">
        <v>220</v>
      </c>
    </row>
    <row r="73" spans="1:3" ht="12.75">
      <c r="A73" t="s">
        <v>221</v>
      </c>
      <c r="B73" t="s">
        <v>222</v>
      </c>
      <c r="C73" t="s">
        <v>223</v>
      </c>
    </row>
    <row r="74" spans="1:3" ht="12.75">
      <c r="A74" t="s">
        <v>224</v>
      </c>
      <c r="B74" t="s">
        <v>225</v>
      </c>
      <c r="C74" t="s">
        <v>226</v>
      </c>
    </row>
    <row r="75" spans="1:3" ht="12.75">
      <c r="A75" t="s">
        <v>227</v>
      </c>
      <c r="B75" t="s">
        <v>228</v>
      </c>
      <c r="C75" t="s">
        <v>229</v>
      </c>
    </row>
    <row r="76" spans="1:3" ht="12.75">
      <c r="A76" t="s">
        <v>230</v>
      </c>
      <c r="B76" t="s">
        <v>231</v>
      </c>
      <c r="C76" t="s">
        <v>232</v>
      </c>
    </row>
    <row r="77" spans="1:3" ht="12.75">
      <c r="A77" t="s">
        <v>233</v>
      </c>
      <c r="B77" t="s">
        <v>234</v>
      </c>
      <c r="C77" t="s">
        <v>234</v>
      </c>
    </row>
    <row r="78" spans="1:3" ht="12.75">
      <c r="A78" t="s">
        <v>235</v>
      </c>
      <c r="B78" t="s">
        <v>236</v>
      </c>
      <c r="C78" t="s">
        <v>237</v>
      </c>
    </row>
    <row r="79" spans="1:3" ht="12.75">
      <c r="A79" t="s">
        <v>238</v>
      </c>
      <c r="B79" t="s">
        <v>239</v>
      </c>
      <c r="C79" t="s">
        <v>240</v>
      </c>
    </row>
    <row r="80" spans="1:3" ht="12.75">
      <c r="A80" t="s">
        <v>241</v>
      </c>
      <c r="B80" t="s">
        <v>242</v>
      </c>
      <c r="C80" t="s">
        <v>243</v>
      </c>
    </row>
    <row r="81" spans="1:3" ht="12.75">
      <c r="A81" t="s">
        <v>244</v>
      </c>
      <c r="B81" t="s">
        <v>245</v>
      </c>
      <c r="C81" t="s">
        <v>246</v>
      </c>
    </row>
    <row r="82" spans="1:3" ht="12.75">
      <c r="A82" t="s">
        <v>247</v>
      </c>
      <c r="B82" t="s">
        <v>248</v>
      </c>
      <c r="C82" t="s">
        <v>249</v>
      </c>
    </row>
    <row r="83" spans="1:3" ht="12.75">
      <c r="A83" t="s">
        <v>250</v>
      </c>
      <c r="B83" t="s">
        <v>251</v>
      </c>
      <c r="C83" t="s">
        <v>252</v>
      </c>
    </row>
    <row r="84" spans="1:3" ht="12.75">
      <c r="A84" t="s">
        <v>253</v>
      </c>
      <c r="B84" t="s">
        <v>254</v>
      </c>
      <c r="C84" t="s">
        <v>255</v>
      </c>
    </row>
    <row r="85" spans="1:3" ht="12.75">
      <c r="A85" t="s">
        <v>256</v>
      </c>
      <c r="B85" t="s">
        <v>257</v>
      </c>
      <c r="C85" t="s">
        <v>258</v>
      </c>
    </row>
    <row r="86" spans="1:3" ht="12.75">
      <c r="A86" t="s">
        <v>259</v>
      </c>
      <c r="B86" t="s">
        <v>260</v>
      </c>
      <c r="C86" t="s">
        <v>261</v>
      </c>
    </row>
    <row r="87" spans="1:3" ht="12.75">
      <c r="A87" t="s">
        <v>262</v>
      </c>
      <c r="B87" t="s">
        <v>263</v>
      </c>
      <c r="C87" t="s">
        <v>264</v>
      </c>
    </row>
    <row r="88" spans="1:3" ht="12.75">
      <c r="A88" t="s">
        <v>265</v>
      </c>
      <c r="B88" t="s">
        <v>266</v>
      </c>
      <c r="C88" t="s">
        <v>267</v>
      </c>
    </row>
    <row r="89" spans="1:3" ht="12.75">
      <c r="A89" t="s">
        <v>268</v>
      </c>
      <c r="B89" t="s">
        <v>269</v>
      </c>
      <c r="C89" t="s">
        <v>270</v>
      </c>
    </row>
    <row r="90" spans="1:3" ht="12.75">
      <c r="A90" t="s">
        <v>271</v>
      </c>
      <c r="B90" t="s">
        <v>272</v>
      </c>
      <c r="C90" t="s">
        <v>273</v>
      </c>
    </row>
    <row r="91" spans="1:3" ht="12.75">
      <c r="A91" t="s">
        <v>274</v>
      </c>
      <c r="B91" t="s">
        <v>275</v>
      </c>
      <c r="C91" t="s">
        <v>276</v>
      </c>
    </row>
    <row r="92" spans="1:3" ht="12.75">
      <c r="A92" t="s">
        <v>277</v>
      </c>
      <c r="B92" t="s">
        <v>278</v>
      </c>
      <c r="C92" t="s">
        <v>279</v>
      </c>
    </row>
    <row r="93" spans="1:3" ht="12.75">
      <c r="A93" t="s">
        <v>280</v>
      </c>
      <c r="B93" t="s">
        <v>281</v>
      </c>
      <c r="C93" t="s">
        <v>282</v>
      </c>
    </row>
    <row r="94" spans="1:3" ht="12.75">
      <c r="A94" t="s">
        <v>283</v>
      </c>
      <c r="B94" t="s">
        <v>284</v>
      </c>
      <c r="C94" t="s">
        <v>285</v>
      </c>
    </row>
    <row r="95" spans="1:4" ht="12.75">
      <c r="A95" s="4" t="s">
        <v>286</v>
      </c>
      <c r="B95" s="4" t="s">
        <v>287</v>
      </c>
      <c r="C95" s="4" t="s">
        <v>288</v>
      </c>
      <c r="D95" s="19"/>
    </row>
    <row r="96" spans="1:4" ht="12.75">
      <c r="A96" s="17"/>
      <c r="B96" s="17"/>
      <c r="C96" s="17"/>
      <c r="D96" s="20"/>
    </row>
    <row r="98" spans="1:3" ht="12.75">
      <c r="A98" s="21" t="s">
        <v>316</v>
      </c>
      <c r="B98" s="21" t="s">
        <v>323</v>
      </c>
      <c r="C98" s="22" t="s">
        <v>319</v>
      </c>
    </row>
    <row r="99" spans="1:3" ht="12.75">
      <c r="A99" s="21" t="s">
        <v>317</v>
      </c>
      <c r="B99" s="21" t="s">
        <v>320</v>
      </c>
      <c r="C99" s="21"/>
    </row>
    <row r="100" spans="1:3" ht="12.75">
      <c r="A100" s="21" t="s">
        <v>318</v>
      </c>
      <c r="B100" s="21" t="s">
        <v>321</v>
      </c>
      <c r="C100" s="21" t="s">
        <v>322</v>
      </c>
    </row>
  </sheetData>
  <sheetProtection/>
  <mergeCells count="1">
    <mergeCell ref="F11:J15"/>
  </mergeCells>
  <printOptions/>
  <pageMargins left="0.75" right="0.75" top="1" bottom="1" header="0.5" footer="0.5"/>
  <pageSetup fitToHeight="1" fitToWidth="1" horizontalDpi="300" verticalDpi="300" orientation="portrait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pane ySplit="2" topLeftCell="A87" activePane="bottomLeft" state="frozen"/>
      <selection pane="topLeft" activeCell="A1" sqref="A1"/>
      <selection pane="bottomLeft" activeCell="A102" sqref="A102"/>
    </sheetView>
  </sheetViews>
  <sheetFormatPr defaultColWidth="8.8515625" defaultRowHeight="12.75"/>
  <cols>
    <col min="1" max="1" width="8.8515625" style="0" customWidth="1"/>
    <col min="2" max="3" width="21.28125" style="0" customWidth="1"/>
    <col min="4" max="5" width="21.421875" style="0" customWidth="1"/>
    <col min="6" max="9" width="8.8515625" style="0" customWidth="1"/>
    <col min="10" max="10" width="10.421875" style="0" customWidth="1"/>
    <col min="11" max="11" width="15.00390625" style="0" customWidth="1"/>
    <col min="12" max="12" width="16.28125" style="0" customWidth="1"/>
    <col min="13" max="13" width="14.00390625" style="0" customWidth="1"/>
    <col min="14" max="14" width="12.7109375" style="0" customWidth="1"/>
    <col min="15" max="15" width="10.421875" style="0" customWidth="1"/>
    <col min="16" max="16" width="8.8515625" style="0" customWidth="1"/>
    <col min="17" max="17" width="13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K1" s="1"/>
      <c r="L1" s="1"/>
    </row>
    <row r="2" spans="1:18" ht="12.75">
      <c r="A2" s="1" t="s">
        <v>0</v>
      </c>
      <c r="B2" s="1" t="s">
        <v>1</v>
      </c>
      <c r="C2" s="1" t="s">
        <v>311</v>
      </c>
      <c r="D2" s="1" t="s">
        <v>2</v>
      </c>
      <c r="E2" s="1" t="s">
        <v>302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1" t="s">
        <v>296</v>
      </c>
      <c r="L2" s="1" t="s">
        <v>293</v>
      </c>
      <c r="M2" s="1" t="s">
        <v>295</v>
      </c>
      <c r="N2" s="1" t="s">
        <v>297</v>
      </c>
      <c r="O2" s="1" t="s">
        <v>298</v>
      </c>
      <c r="P2" s="1" t="s">
        <v>299</v>
      </c>
      <c r="Q2" s="1" t="s">
        <v>306</v>
      </c>
      <c r="R2" s="1" t="s">
        <v>307</v>
      </c>
    </row>
    <row r="3" spans="1:18" ht="12.75">
      <c r="A3" t="s">
        <v>10</v>
      </c>
      <c r="B3" t="s">
        <v>11</v>
      </c>
      <c r="C3" t="s">
        <v>290</v>
      </c>
      <c r="D3" t="s">
        <v>12</v>
      </c>
      <c r="E3" t="s">
        <v>303</v>
      </c>
      <c r="F3" s="6">
        <v>4</v>
      </c>
      <c r="G3" s="6">
        <v>2</v>
      </c>
      <c r="H3" s="6">
        <f>'Data Entry and Score page'!D2</f>
        <v>0</v>
      </c>
      <c r="I3" s="6">
        <f aca="true" t="shared" si="0" ref="I3:I66">F3*G3*H3</f>
        <v>0</v>
      </c>
      <c r="J3" s="6">
        <f aca="true" t="shared" si="1" ref="J3:J66">G3*H3</f>
        <v>0</v>
      </c>
      <c r="K3">
        <f>IF(C3="submergent",1,0)</f>
        <v>1</v>
      </c>
      <c r="L3">
        <f>H3*K3</f>
        <v>0</v>
      </c>
      <c r="M3">
        <f>IF(C3="emergent",1,0)</f>
        <v>0</v>
      </c>
      <c r="N3">
        <f>H3*M3</f>
        <v>0</v>
      </c>
      <c r="O3">
        <f>IF(C3="floating",1,0)</f>
        <v>0</v>
      </c>
      <c r="P3">
        <f>H3*O3</f>
        <v>0</v>
      </c>
      <c r="Q3">
        <f>IF(E3="Exotic",1,0)</f>
        <v>0</v>
      </c>
      <c r="R3">
        <f>H3*Q3</f>
        <v>0</v>
      </c>
    </row>
    <row r="4" spans="1:18" ht="12.75">
      <c r="A4" t="s">
        <v>13</v>
      </c>
      <c r="B4" t="s">
        <v>14</v>
      </c>
      <c r="C4" t="s">
        <v>291</v>
      </c>
      <c r="D4" t="s">
        <v>15</v>
      </c>
      <c r="E4" t="s">
        <v>303</v>
      </c>
      <c r="F4" s="6">
        <v>4</v>
      </c>
      <c r="G4" s="6">
        <v>1</v>
      </c>
      <c r="H4" s="6">
        <f>'Data Entry and Score page'!D3</f>
        <v>0</v>
      </c>
      <c r="I4" s="6">
        <f t="shared" si="0"/>
        <v>0</v>
      </c>
      <c r="J4" s="6">
        <f t="shared" si="1"/>
        <v>0</v>
      </c>
      <c r="K4">
        <f>IF(C4="submergent",1,0)</f>
        <v>0</v>
      </c>
      <c r="L4">
        <f aca="true" t="shared" si="2" ref="L4:L67">H4*K4</f>
        <v>0</v>
      </c>
      <c r="M4">
        <f aca="true" t="shared" si="3" ref="M4:M67">IF(C4="emergent",1,0)</f>
        <v>0</v>
      </c>
      <c r="N4">
        <f aca="true" t="shared" si="4" ref="N4:N67">H4*M4</f>
        <v>0</v>
      </c>
      <c r="O4">
        <f aca="true" t="shared" si="5" ref="O4:O67">IF(C4="floating",1,0)</f>
        <v>1</v>
      </c>
      <c r="P4">
        <f aca="true" t="shared" si="6" ref="P4:P67">H4*O4</f>
        <v>0</v>
      </c>
      <c r="Q4">
        <f aca="true" t="shared" si="7" ref="Q4:Q67">IF(E4="Exotic",1,0)</f>
        <v>0</v>
      </c>
      <c r="R4">
        <f aca="true" t="shared" si="8" ref="R4:R67">H4*Q4</f>
        <v>0</v>
      </c>
    </row>
    <row r="5" spans="1:18" ht="12.75">
      <c r="A5" t="s">
        <v>16</v>
      </c>
      <c r="B5" t="s">
        <v>17</v>
      </c>
      <c r="C5" t="s">
        <v>290</v>
      </c>
      <c r="D5" t="s">
        <v>18</v>
      </c>
      <c r="E5" t="s">
        <v>303</v>
      </c>
      <c r="F5" s="6">
        <v>1</v>
      </c>
      <c r="G5" s="6">
        <v>1</v>
      </c>
      <c r="H5" s="6">
        <f>'Data Entry and Score page'!D4</f>
        <v>0</v>
      </c>
      <c r="I5" s="6">
        <f t="shared" si="0"/>
        <v>0</v>
      </c>
      <c r="J5" s="6">
        <f t="shared" si="1"/>
        <v>0</v>
      </c>
      <c r="K5">
        <f aca="true" t="shared" si="9" ref="K5:K68">IF(C5="submergent",1,0)</f>
        <v>1</v>
      </c>
      <c r="L5">
        <f t="shared" si="2"/>
        <v>0</v>
      </c>
      <c r="M5">
        <f t="shared" si="3"/>
        <v>0</v>
      </c>
      <c r="N5">
        <f t="shared" si="4"/>
        <v>0</v>
      </c>
      <c r="O5">
        <f t="shared" si="5"/>
        <v>0</v>
      </c>
      <c r="P5">
        <f t="shared" si="6"/>
        <v>0</v>
      </c>
      <c r="Q5">
        <f t="shared" si="7"/>
        <v>0</v>
      </c>
      <c r="R5">
        <f t="shared" si="8"/>
        <v>0</v>
      </c>
    </row>
    <row r="6" spans="1:18" ht="12.75">
      <c r="A6" t="s">
        <v>19</v>
      </c>
      <c r="B6" t="s">
        <v>20</v>
      </c>
      <c r="C6" t="s">
        <v>290</v>
      </c>
      <c r="D6" t="s">
        <v>21</v>
      </c>
      <c r="E6" t="s">
        <v>303</v>
      </c>
      <c r="F6" s="6">
        <v>4</v>
      </c>
      <c r="G6" s="6">
        <v>2</v>
      </c>
      <c r="H6" s="6">
        <f>'Data Entry and Score page'!D5</f>
        <v>0</v>
      </c>
      <c r="I6" s="6">
        <f t="shared" si="0"/>
        <v>0</v>
      </c>
      <c r="J6" s="6">
        <f t="shared" si="1"/>
        <v>0</v>
      </c>
      <c r="K6">
        <f t="shared" si="9"/>
        <v>1</v>
      </c>
      <c r="L6">
        <f t="shared" si="2"/>
        <v>0</v>
      </c>
      <c r="M6">
        <f t="shared" si="3"/>
        <v>0</v>
      </c>
      <c r="N6">
        <f t="shared" si="4"/>
        <v>0</v>
      </c>
      <c r="O6">
        <f t="shared" si="5"/>
        <v>0</v>
      </c>
      <c r="P6">
        <f t="shared" si="6"/>
        <v>0</v>
      </c>
      <c r="Q6">
        <f t="shared" si="7"/>
        <v>0</v>
      </c>
      <c r="R6">
        <f t="shared" si="8"/>
        <v>0</v>
      </c>
    </row>
    <row r="7" spans="1:18" ht="12.75">
      <c r="A7" t="s">
        <v>22</v>
      </c>
      <c r="B7" t="s">
        <v>23</v>
      </c>
      <c r="C7" t="s">
        <v>290</v>
      </c>
      <c r="D7" t="s">
        <v>24</v>
      </c>
      <c r="E7" t="s">
        <v>303</v>
      </c>
      <c r="F7" s="6">
        <v>1</v>
      </c>
      <c r="G7" s="6">
        <v>1</v>
      </c>
      <c r="H7" s="6">
        <f>'Data Entry and Score page'!D6</f>
        <v>0</v>
      </c>
      <c r="I7" s="6">
        <f t="shared" si="0"/>
        <v>0</v>
      </c>
      <c r="J7" s="6">
        <f t="shared" si="1"/>
        <v>0</v>
      </c>
      <c r="K7">
        <f t="shared" si="9"/>
        <v>1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>
        <f t="shared" si="6"/>
        <v>0</v>
      </c>
      <c r="Q7">
        <f t="shared" si="7"/>
        <v>0</v>
      </c>
      <c r="R7">
        <f t="shared" si="8"/>
        <v>0</v>
      </c>
    </row>
    <row r="8" spans="1:18" ht="12.75">
      <c r="A8" t="s">
        <v>25</v>
      </c>
      <c r="B8" t="s">
        <v>26</v>
      </c>
      <c r="C8" t="s">
        <v>290</v>
      </c>
      <c r="D8" t="s">
        <v>27</v>
      </c>
      <c r="E8" t="s">
        <v>303</v>
      </c>
      <c r="F8" s="6">
        <v>3</v>
      </c>
      <c r="G8" s="6">
        <v>2</v>
      </c>
      <c r="H8" s="6">
        <f>'Data Entry and Score page'!D7</f>
        <v>0</v>
      </c>
      <c r="I8" s="6">
        <f t="shared" si="0"/>
        <v>0</v>
      </c>
      <c r="J8" s="6">
        <f t="shared" si="1"/>
        <v>0</v>
      </c>
      <c r="K8">
        <f t="shared" si="9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>
        <f t="shared" si="6"/>
        <v>0</v>
      </c>
      <c r="Q8">
        <f t="shared" si="7"/>
        <v>0</v>
      </c>
      <c r="R8">
        <f t="shared" si="8"/>
        <v>0</v>
      </c>
    </row>
    <row r="9" spans="1:18" ht="12.75">
      <c r="A9" t="s">
        <v>28</v>
      </c>
      <c r="B9" t="s">
        <v>29</v>
      </c>
      <c r="C9" t="s">
        <v>291</v>
      </c>
      <c r="D9" t="s">
        <v>30</v>
      </c>
      <c r="E9" t="s">
        <v>304</v>
      </c>
      <c r="F9" s="6">
        <v>1</v>
      </c>
      <c r="G9" s="6">
        <v>1</v>
      </c>
      <c r="H9" s="6">
        <f>'Data Entry and Score page'!D8</f>
        <v>0</v>
      </c>
      <c r="I9" s="6">
        <f t="shared" si="0"/>
        <v>0</v>
      </c>
      <c r="J9" s="6">
        <f t="shared" si="1"/>
        <v>0</v>
      </c>
      <c r="K9">
        <f t="shared" si="9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1</v>
      </c>
      <c r="P9">
        <f t="shared" si="6"/>
        <v>0</v>
      </c>
      <c r="Q9">
        <f t="shared" si="7"/>
        <v>1</v>
      </c>
      <c r="R9">
        <f t="shared" si="8"/>
        <v>0</v>
      </c>
    </row>
    <row r="10" spans="1:18" ht="12.75">
      <c r="A10" t="s">
        <v>31</v>
      </c>
      <c r="B10" t="s">
        <v>32</v>
      </c>
      <c r="C10" t="s">
        <v>292</v>
      </c>
      <c r="D10" t="s">
        <v>33</v>
      </c>
      <c r="E10" t="s">
        <v>303</v>
      </c>
      <c r="F10" s="6">
        <v>4</v>
      </c>
      <c r="G10" s="6">
        <v>3</v>
      </c>
      <c r="H10" s="6">
        <f>'Data Entry and Score page'!D9</f>
        <v>0</v>
      </c>
      <c r="I10" s="6">
        <f t="shared" si="0"/>
        <v>0</v>
      </c>
      <c r="J10" s="6">
        <f t="shared" si="1"/>
        <v>0</v>
      </c>
      <c r="K10">
        <f t="shared" si="9"/>
        <v>0</v>
      </c>
      <c r="L10">
        <f t="shared" si="2"/>
        <v>0</v>
      </c>
      <c r="M10">
        <f t="shared" si="3"/>
        <v>1</v>
      </c>
      <c r="N10">
        <f t="shared" si="4"/>
        <v>0</v>
      </c>
      <c r="O10">
        <f t="shared" si="5"/>
        <v>0</v>
      </c>
      <c r="P10">
        <f t="shared" si="6"/>
        <v>0</v>
      </c>
      <c r="Q10">
        <f t="shared" si="7"/>
        <v>0</v>
      </c>
      <c r="R10">
        <f t="shared" si="8"/>
        <v>0</v>
      </c>
    </row>
    <row r="11" spans="1:18" ht="12.75">
      <c r="A11" t="s">
        <v>34</v>
      </c>
      <c r="B11" t="s">
        <v>35</v>
      </c>
      <c r="C11" t="s">
        <v>290</v>
      </c>
      <c r="D11" t="s">
        <v>36</v>
      </c>
      <c r="E11" t="s">
        <v>303</v>
      </c>
      <c r="F11" s="6">
        <v>2</v>
      </c>
      <c r="G11" s="6">
        <v>1</v>
      </c>
      <c r="H11" s="6">
        <f>'Data Entry and Score page'!D10</f>
        <v>0</v>
      </c>
      <c r="I11" s="6">
        <f t="shared" si="0"/>
        <v>0</v>
      </c>
      <c r="J11" s="6">
        <f t="shared" si="1"/>
        <v>0</v>
      </c>
      <c r="K11">
        <f t="shared" si="9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>
        <f t="shared" si="6"/>
        <v>0</v>
      </c>
      <c r="Q11">
        <f t="shared" si="7"/>
        <v>0</v>
      </c>
      <c r="R11">
        <f t="shared" si="8"/>
        <v>0</v>
      </c>
    </row>
    <row r="12" spans="1:18" ht="12.75">
      <c r="A12" t="s">
        <v>37</v>
      </c>
      <c r="B12" t="s">
        <v>38</v>
      </c>
      <c r="C12" t="s">
        <v>292</v>
      </c>
      <c r="D12" t="s">
        <v>39</v>
      </c>
      <c r="E12" t="s">
        <v>303</v>
      </c>
      <c r="F12" s="6">
        <v>4</v>
      </c>
      <c r="G12" s="6">
        <v>2</v>
      </c>
      <c r="H12" s="6">
        <f>'Data Entry and Score page'!D11</f>
        <v>0</v>
      </c>
      <c r="I12" s="6">
        <f t="shared" si="0"/>
        <v>0</v>
      </c>
      <c r="J12" s="6">
        <f t="shared" si="1"/>
        <v>0</v>
      </c>
      <c r="K12">
        <f t="shared" si="9"/>
        <v>0</v>
      </c>
      <c r="L12">
        <f t="shared" si="2"/>
        <v>0</v>
      </c>
      <c r="M12">
        <f t="shared" si="3"/>
        <v>1</v>
      </c>
      <c r="N12">
        <f t="shared" si="4"/>
        <v>0</v>
      </c>
      <c r="O12">
        <f t="shared" si="5"/>
        <v>0</v>
      </c>
      <c r="P12">
        <f t="shared" si="6"/>
        <v>0</v>
      </c>
      <c r="Q12">
        <f t="shared" si="7"/>
        <v>0</v>
      </c>
      <c r="R12">
        <f t="shared" si="8"/>
        <v>0</v>
      </c>
    </row>
    <row r="13" spans="1:18" ht="12.75">
      <c r="A13" t="s">
        <v>40</v>
      </c>
      <c r="B13" t="s">
        <v>41</v>
      </c>
      <c r="C13" t="s">
        <v>292</v>
      </c>
      <c r="D13" t="s">
        <v>42</v>
      </c>
      <c r="E13" t="s">
        <v>303</v>
      </c>
      <c r="F13" s="6">
        <v>4</v>
      </c>
      <c r="G13" s="6">
        <v>2</v>
      </c>
      <c r="H13" s="6">
        <f>'Data Entry and Score page'!D12</f>
        <v>0</v>
      </c>
      <c r="I13" s="6">
        <f t="shared" si="0"/>
        <v>0</v>
      </c>
      <c r="J13" s="6">
        <f t="shared" si="1"/>
        <v>0</v>
      </c>
      <c r="K13">
        <f t="shared" si="9"/>
        <v>0</v>
      </c>
      <c r="L13">
        <f t="shared" si="2"/>
        <v>0</v>
      </c>
      <c r="M13">
        <f t="shared" si="3"/>
        <v>1</v>
      </c>
      <c r="N13">
        <f t="shared" si="4"/>
        <v>0</v>
      </c>
      <c r="O13">
        <f t="shared" si="5"/>
        <v>0</v>
      </c>
      <c r="P13">
        <f t="shared" si="6"/>
        <v>0</v>
      </c>
      <c r="Q13">
        <f t="shared" si="7"/>
        <v>0</v>
      </c>
      <c r="R13">
        <f t="shared" si="8"/>
        <v>0</v>
      </c>
    </row>
    <row r="14" spans="1:18" ht="12.75">
      <c r="A14" t="s">
        <v>43</v>
      </c>
      <c r="B14" t="s">
        <v>44</v>
      </c>
      <c r="C14" t="s">
        <v>290</v>
      </c>
      <c r="D14" t="s">
        <v>45</v>
      </c>
      <c r="E14" t="s">
        <v>303</v>
      </c>
      <c r="F14" s="6">
        <v>5</v>
      </c>
      <c r="G14" s="6">
        <v>3</v>
      </c>
      <c r="H14" s="6">
        <f>'Data Entry and Score page'!D13</f>
        <v>0</v>
      </c>
      <c r="I14" s="6">
        <f t="shared" si="0"/>
        <v>0</v>
      </c>
      <c r="J14" s="6">
        <f t="shared" si="1"/>
        <v>0</v>
      </c>
      <c r="K14">
        <f t="shared" si="9"/>
        <v>1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>
        <f t="shared" si="6"/>
        <v>0</v>
      </c>
      <c r="Q14">
        <f t="shared" si="7"/>
        <v>0</v>
      </c>
      <c r="R14">
        <f t="shared" si="8"/>
        <v>0</v>
      </c>
    </row>
    <row r="15" spans="1:18" ht="12.75">
      <c r="A15" t="s">
        <v>46</v>
      </c>
      <c r="B15" t="s">
        <v>47</v>
      </c>
      <c r="C15" t="s">
        <v>290</v>
      </c>
      <c r="D15" t="s">
        <v>48</v>
      </c>
      <c r="E15" t="s">
        <v>303</v>
      </c>
      <c r="F15" s="6">
        <v>3</v>
      </c>
      <c r="G15" s="6">
        <v>3</v>
      </c>
      <c r="H15" s="6">
        <f>'Data Entry and Score page'!D14</f>
        <v>0</v>
      </c>
      <c r="I15" s="6">
        <f t="shared" si="0"/>
        <v>0</v>
      </c>
      <c r="J15" s="6">
        <f t="shared" si="1"/>
        <v>0</v>
      </c>
      <c r="K15">
        <f t="shared" si="9"/>
        <v>1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>
        <f t="shared" si="6"/>
        <v>0</v>
      </c>
      <c r="Q15">
        <f t="shared" si="7"/>
        <v>0</v>
      </c>
      <c r="R15">
        <f t="shared" si="8"/>
        <v>0</v>
      </c>
    </row>
    <row r="16" spans="1:18" ht="12.75">
      <c r="A16" t="s">
        <v>49</v>
      </c>
      <c r="B16" t="s">
        <v>50</v>
      </c>
      <c r="C16" t="s">
        <v>291</v>
      </c>
      <c r="D16" t="s">
        <v>51</v>
      </c>
      <c r="E16" t="s">
        <v>304</v>
      </c>
      <c r="F16" s="6">
        <v>1</v>
      </c>
      <c r="G16" s="6">
        <v>2</v>
      </c>
      <c r="H16" s="6">
        <f>'Data Entry and Score page'!D15</f>
        <v>0</v>
      </c>
      <c r="I16" s="6">
        <f t="shared" si="0"/>
        <v>0</v>
      </c>
      <c r="J16" s="6">
        <f t="shared" si="1"/>
        <v>0</v>
      </c>
      <c r="K16">
        <f t="shared" si="9"/>
        <v>0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1</v>
      </c>
      <c r="P16">
        <f t="shared" si="6"/>
        <v>0</v>
      </c>
      <c r="Q16">
        <f t="shared" si="7"/>
        <v>1</v>
      </c>
      <c r="R16">
        <f t="shared" si="8"/>
        <v>0</v>
      </c>
    </row>
    <row r="17" spans="1:18" ht="12.75">
      <c r="A17" t="s">
        <v>52</v>
      </c>
      <c r="B17" t="s">
        <v>53</v>
      </c>
      <c r="C17" t="s">
        <v>290</v>
      </c>
      <c r="D17" t="s">
        <v>54</v>
      </c>
      <c r="E17" t="s">
        <v>303</v>
      </c>
      <c r="F17" s="6">
        <v>4</v>
      </c>
      <c r="G17" s="6">
        <v>3</v>
      </c>
      <c r="H17" s="6">
        <f>'Data Entry and Score page'!D16</f>
        <v>0</v>
      </c>
      <c r="I17" s="6">
        <f t="shared" si="0"/>
        <v>0</v>
      </c>
      <c r="J17" s="6">
        <f t="shared" si="1"/>
        <v>0</v>
      </c>
      <c r="K17">
        <f t="shared" si="9"/>
        <v>1</v>
      </c>
      <c r="L17">
        <f t="shared" si="2"/>
        <v>0</v>
      </c>
      <c r="M17">
        <f t="shared" si="3"/>
        <v>0</v>
      </c>
      <c r="N17">
        <f t="shared" si="4"/>
        <v>0</v>
      </c>
      <c r="O17">
        <f t="shared" si="5"/>
        <v>0</v>
      </c>
      <c r="P17">
        <f t="shared" si="6"/>
        <v>0</v>
      </c>
      <c r="Q17">
        <f t="shared" si="7"/>
        <v>0</v>
      </c>
      <c r="R17">
        <f t="shared" si="8"/>
        <v>0</v>
      </c>
    </row>
    <row r="18" spans="1:18" ht="12.75">
      <c r="A18" t="s">
        <v>55</v>
      </c>
      <c r="B18" t="s">
        <v>56</v>
      </c>
      <c r="C18" t="s">
        <v>291</v>
      </c>
      <c r="D18" t="s">
        <v>57</v>
      </c>
      <c r="E18" t="s">
        <v>303</v>
      </c>
      <c r="F18" s="6">
        <v>1</v>
      </c>
      <c r="G18" s="6">
        <v>1</v>
      </c>
      <c r="H18" s="6">
        <f>'Data Entry and Score page'!D17</f>
        <v>0</v>
      </c>
      <c r="I18" s="6">
        <f t="shared" si="0"/>
        <v>0</v>
      </c>
      <c r="J18" s="6">
        <f t="shared" si="1"/>
        <v>0</v>
      </c>
      <c r="K18">
        <f t="shared" si="9"/>
        <v>0</v>
      </c>
      <c r="L18">
        <f t="shared" si="2"/>
        <v>0</v>
      </c>
      <c r="M18">
        <f t="shared" si="3"/>
        <v>0</v>
      </c>
      <c r="N18">
        <f t="shared" si="4"/>
        <v>0</v>
      </c>
      <c r="O18">
        <f t="shared" si="5"/>
        <v>1</v>
      </c>
      <c r="P18">
        <f t="shared" si="6"/>
        <v>0</v>
      </c>
      <c r="Q18">
        <f t="shared" si="7"/>
        <v>0</v>
      </c>
      <c r="R18">
        <f t="shared" si="8"/>
        <v>0</v>
      </c>
    </row>
    <row r="19" spans="1:18" ht="12.75">
      <c r="A19" t="s">
        <v>58</v>
      </c>
      <c r="B19" t="s">
        <v>59</v>
      </c>
      <c r="C19" t="s">
        <v>291</v>
      </c>
      <c r="D19" t="s">
        <v>60</v>
      </c>
      <c r="E19" t="s">
        <v>303</v>
      </c>
      <c r="F19" s="6">
        <v>2</v>
      </c>
      <c r="G19" s="6">
        <v>2</v>
      </c>
      <c r="H19" s="6">
        <f>'Data Entry and Score page'!D18</f>
        <v>0</v>
      </c>
      <c r="I19" s="6">
        <f t="shared" si="0"/>
        <v>0</v>
      </c>
      <c r="J19" s="6">
        <f t="shared" si="1"/>
        <v>0</v>
      </c>
      <c r="K19">
        <f t="shared" si="9"/>
        <v>0</v>
      </c>
      <c r="L19">
        <f t="shared" si="2"/>
        <v>0</v>
      </c>
      <c r="M19">
        <f t="shared" si="3"/>
        <v>0</v>
      </c>
      <c r="N19">
        <f t="shared" si="4"/>
        <v>0</v>
      </c>
      <c r="O19">
        <f t="shared" si="5"/>
        <v>1</v>
      </c>
      <c r="P19">
        <f t="shared" si="6"/>
        <v>0</v>
      </c>
      <c r="Q19">
        <f t="shared" si="7"/>
        <v>0</v>
      </c>
      <c r="R19">
        <f t="shared" si="8"/>
        <v>0</v>
      </c>
    </row>
    <row r="20" spans="1:18" ht="12.75">
      <c r="A20" t="s">
        <v>61</v>
      </c>
      <c r="B20" t="s">
        <v>62</v>
      </c>
      <c r="C20" t="s">
        <v>290</v>
      </c>
      <c r="D20" t="s">
        <v>63</v>
      </c>
      <c r="E20" t="s">
        <v>303</v>
      </c>
      <c r="F20" s="6">
        <v>5</v>
      </c>
      <c r="G20" s="6">
        <v>2</v>
      </c>
      <c r="H20" s="6">
        <f>'Data Entry and Score page'!D19</f>
        <v>0</v>
      </c>
      <c r="I20" s="6">
        <f t="shared" si="0"/>
        <v>0</v>
      </c>
      <c r="J20" s="6">
        <f t="shared" si="1"/>
        <v>0</v>
      </c>
      <c r="K20">
        <f t="shared" si="9"/>
        <v>1</v>
      </c>
      <c r="L20">
        <f t="shared" si="2"/>
        <v>0</v>
      </c>
      <c r="M20">
        <f t="shared" si="3"/>
        <v>0</v>
      </c>
      <c r="N20">
        <f t="shared" si="4"/>
        <v>0</v>
      </c>
      <c r="O20">
        <f t="shared" si="5"/>
        <v>0</v>
      </c>
      <c r="P20">
        <f t="shared" si="6"/>
        <v>0</v>
      </c>
      <c r="Q20">
        <f t="shared" si="7"/>
        <v>0</v>
      </c>
      <c r="R20">
        <f t="shared" si="8"/>
        <v>0</v>
      </c>
    </row>
    <row r="21" spans="1:18" ht="12.75">
      <c r="A21" t="s">
        <v>64</v>
      </c>
      <c r="B21" t="s">
        <v>65</v>
      </c>
      <c r="C21" t="s">
        <v>292</v>
      </c>
      <c r="D21" t="s">
        <v>66</v>
      </c>
      <c r="E21" t="s">
        <v>305</v>
      </c>
      <c r="F21" s="6">
        <v>1</v>
      </c>
      <c r="G21" s="6">
        <v>1</v>
      </c>
      <c r="H21" s="6">
        <f>'Data Entry and Score page'!D20</f>
        <v>0</v>
      </c>
      <c r="I21" s="6">
        <f t="shared" si="0"/>
        <v>0</v>
      </c>
      <c r="J21" s="6">
        <f t="shared" si="1"/>
        <v>0</v>
      </c>
      <c r="K21">
        <f t="shared" si="9"/>
        <v>0</v>
      </c>
      <c r="L21">
        <f t="shared" si="2"/>
        <v>0</v>
      </c>
      <c r="M21">
        <f t="shared" si="3"/>
        <v>1</v>
      </c>
      <c r="N21">
        <f t="shared" si="4"/>
        <v>0</v>
      </c>
      <c r="O21">
        <f t="shared" si="5"/>
        <v>0</v>
      </c>
      <c r="P21">
        <f t="shared" si="6"/>
        <v>0</v>
      </c>
      <c r="Q21">
        <f t="shared" si="7"/>
        <v>0</v>
      </c>
      <c r="R21">
        <f t="shared" si="8"/>
        <v>0</v>
      </c>
    </row>
    <row r="22" spans="1:18" ht="12.75">
      <c r="A22" t="s">
        <v>67</v>
      </c>
      <c r="B22" t="s">
        <v>68</v>
      </c>
      <c r="C22" t="s">
        <v>290</v>
      </c>
      <c r="D22" t="s">
        <v>69</v>
      </c>
      <c r="E22" t="s">
        <v>303</v>
      </c>
      <c r="F22" s="6">
        <v>5</v>
      </c>
      <c r="G22" s="6">
        <v>3</v>
      </c>
      <c r="H22" s="6">
        <f>'Data Entry and Score page'!D21</f>
        <v>0</v>
      </c>
      <c r="I22" s="6">
        <f t="shared" si="0"/>
        <v>0</v>
      </c>
      <c r="J22" s="6">
        <f t="shared" si="1"/>
        <v>0</v>
      </c>
      <c r="K22">
        <f t="shared" si="9"/>
        <v>1</v>
      </c>
      <c r="L22">
        <f t="shared" si="2"/>
        <v>0</v>
      </c>
      <c r="M22">
        <f t="shared" si="3"/>
        <v>0</v>
      </c>
      <c r="N22">
        <f t="shared" si="4"/>
        <v>0</v>
      </c>
      <c r="O22">
        <f t="shared" si="5"/>
        <v>0</v>
      </c>
      <c r="P22">
        <f t="shared" si="6"/>
        <v>0</v>
      </c>
      <c r="Q22">
        <f t="shared" si="7"/>
        <v>0</v>
      </c>
      <c r="R22">
        <f t="shared" si="8"/>
        <v>0</v>
      </c>
    </row>
    <row r="23" spans="1:18" ht="12.75">
      <c r="A23" t="s">
        <v>70</v>
      </c>
      <c r="B23" t="s">
        <v>71</v>
      </c>
      <c r="C23" t="s">
        <v>290</v>
      </c>
      <c r="D23" t="s">
        <v>72</v>
      </c>
      <c r="E23" t="s">
        <v>303</v>
      </c>
      <c r="F23" s="6">
        <v>3</v>
      </c>
      <c r="G23" s="6">
        <v>1</v>
      </c>
      <c r="H23" s="6">
        <f>'Data Entry and Score page'!D22</f>
        <v>0</v>
      </c>
      <c r="I23" s="6">
        <f t="shared" si="0"/>
        <v>0</v>
      </c>
      <c r="J23" s="6">
        <f t="shared" si="1"/>
        <v>0</v>
      </c>
      <c r="K23">
        <f t="shared" si="9"/>
        <v>1</v>
      </c>
      <c r="L23">
        <f t="shared" si="2"/>
        <v>0</v>
      </c>
      <c r="M23">
        <f t="shared" si="3"/>
        <v>0</v>
      </c>
      <c r="N23">
        <f t="shared" si="4"/>
        <v>0</v>
      </c>
      <c r="O23">
        <f t="shared" si="5"/>
        <v>0</v>
      </c>
      <c r="P23">
        <f t="shared" si="6"/>
        <v>0</v>
      </c>
      <c r="Q23">
        <f t="shared" si="7"/>
        <v>0</v>
      </c>
      <c r="R23">
        <f t="shared" si="8"/>
        <v>0</v>
      </c>
    </row>
    <row r="24" spans="1:18" ht="12.75">
      <c r="A24" t="s">
        <v>73</v>
      </c>
      <c r="B24" t="s">
        <v>74</v>
      </c>
      <c r="C24" t="s">
        <v>290</v>
      </c>
      <c r="D24" t="s">
        <v>75</v>
      </c>
      <c r="E24" t="s">
        <v>303</v>
      </c>
      <c r="F24" s="6">
        <v>3</v>
      </c>
      <c r="G24" s="6">
        <v>2</v>
      </c>
      <c r="H24" s="6">
        <f>'Data Entry and Score page'!D23</f>
        <v>0</v>
      </c>
      <c r="I24" s="6">
        <f t="shared" si="0"/>
        <v>0</v>
      </c>
      <c r="J24" s="6">
        <f t="shared" si="1"/>
        <v>0</v>
      </c>
      <c r="K24">
        <f t="shared" si="9"/>
        <v>1</v>
      </c>
      <c r="L24">
        <f t="shared" si="2"/>
        <v>0</v>
      </c>
      <c r="M24">
        <f t="shared" si="3"/>
        <v>0</v>
      </c>
      <c r="N24">
        <f t="shared" si="4"/>
        <v>0</v>
      </c>
      <c r="O24">
        <f t="shared" si="5"/>
        <v>0</v>
      </c>
      <c r="P24">
        <f t="shared" si="6"/>
        <v>0</v>
      </c>
      <c r="Q24">
        <f t="shared" si="7"/>
        <v>0</v>
      </c>
      <c r="R24">
        <f t="shared" si="8"/>
        <v>0</v>
      </c>
    </row>
    <row r="25" spans="1:18" ht="12.75">
      <c r="A25" t="s">
        <v>76</v>
      </c>
      <c r="B25" t="s">
        <v>77</v>
      </c>
      <c r="C25" t="s">
        <v>290</v>
      </c>
      <c r="D25" t="s">
        <v>78</v>
      </c>
      <c r="E25" t="s">
        <v>304</v>
      </c>
      <c r="F25" s="6">
        <v>1</v>
      </c>
      <c r="G25" s="6">
        <v>1</v>
      </c>
      <c r="H25" s="6">
        <f>'Data Entry and Score page'!D24</f>
        <v>0</v>
      </c>
      <c r="I25" s="6">
        <f t="shared" si="0"/>
        <v>0</v>
      </c>
      <c r="J25" s="6">
        <f t="shared" si="1"/>
        <v>0</v>
      </c>
      <c r="K25">
        <f t="shared" si="9"/>
        <v>1</v>
      </c>
      <c r="L25">
        <f t="shared" si="2"/>
        <v>0</v>
      </c>
      <c r="M25">
        <f t="shared" si="3"/>
        <v>0</v>
      </c>
      <c r="N25">
        <f t="shared" si="4"/>
        <v>0</v>
      </c>
      <c r="O25">
        <f t="shared" si="5"/>
        <v>0</v>
      </c>
      <c r="P25">
        <f t="shared" si="6"/>
        <v>0</v>
      </c>
      <c r="Q25">
        <f t="shared" si="7"/>
        <v>1</v>
      </c>
      <c r="R25">
        <f t="shared" si="8"/>
        <v>0</v>
      </c>
    </row>
    <row r="26" spans="1:18" ht="12.75">
      <c r="A26" t="s">
        <v>79</v>
      </c>
      <c r="B26" t="s">
        <v>80</v>
      </c>
      <c r="C26" t="s">
        <v>290</v>
      </c>
      <c r="D26" t="s">
        <v>81</v>
      </c>
      <c r="E26" t="s">
        <v>303</v>
      </c>
      <c r="F26" s="6">
        <v>3</v>
      </c>
      <c r="G26" s="6">
        <v>2</v>
      </c>
      <c r="H26" s="6">
        <f>'Data Entry and Score page'!D25</f>
        <v>0</v>
      </c>
      <c r="I26" s="6">
        <f t="shared" si="0"/>
        <v>0</v>
      </c>
      <c r="J26" s="6">
        <f t="shared" si="1"/>
        <v>0</v>
      </c>
      <c r="K26">
        <f t="shared" si="9"/>
        <v>1</v>
      </c>
      <c r="L26">
        <f t="shared" si="2"/>
        <v>0</v>
      </c>
      <c r="M26">
        <f t="shared" si="3"/>
        <v>0</v>
      </c>
      <c r="N26">
        <f t="shared" si="4"/>
        <v>0</v>
      </c>
      <c r="O26">
        <f t="shared" si="5"/>
        <v>0</v>
      </c>
      <c r="P26">
        <f t="shared" si="6"/>
        <v>0</v>
      </c>
      <c r="Q26">
        <f t="shared" si="7"/>
        <v>0</v>
      </c>
      <c r="R26">
        <f t="shared" si="8"/>
        <v>0</v>
      </c>
    </row>
    <row r="27" spans="1:18" ht="12.75">
      <c r="A27" t="s">
        <v>82</v>
      </c>
      <c r="B27" t="s">
        <v>83</v>
      </c>
      <c r="C27" t="s">
        <v>290</v>
      </c>
      <c r="D27" t="s">
        <v>84</v>
      </c>
      <c r="E27" t="s">
        <v>303</v>
      </c>
      <c r="F27" s="6">
        <v>1</v>
      </c>
      <c r="G27" s="6">
        <v>1</v>
      </c>
      <c r="H27" s="6">
        <f>'Data Entry and Score page'!D26</f>
        <v>0</v>
      </c>
      <c r="I27" s="6">
        <f t="shared" si="0"/>
        <v>0</v>
      </c>
      <c r="J27" s="6">
        <f t="shared" si="1"/>
        <v>0</v>
      </c>
      <c r="K27">
        <f t="shared" si="9"/>
        <v>1</v>
      </c>
      <c r="L27">
        <f t="shared" si="2"/>
        <v>0</v>
      </c>
      <c r="M27">
        <f t="shared" si="3"/>
        <v>0</v>
      </c>
      <c r="N27">
        <f t="shared" si="4"/>
        <v>0</v>
      </c>
      <c r="O27">
        <f t="shared" si="5"/>
        <v>0</v>
      </c>
      <c r="P27">
        <f t="shared" si="6"/>
        <v>0</v>
      </c>
      <c r="Q27">
        <f t="shared" si="7"/>
        <v>0</v>
      </c>
      <c r="R27">
        <f t="shared" si="8"/>
        <v>0</v>
      </c>
    </row>
    <row r="28" spans="1:18" ht="12.75">
      <c r="A28" t="s">
        <v>85</v>
      </c>
      <c r="B28" t="s">
        <v>86</v>
      </c>
      <c r="C28" t="s">
        <v>290</v>
      </c>
      <c r="D28" t="s">
        <v>87</v>
      </c>
      <c r="E28" t="s">
        <v>303</v>
      </c>
      <c r="F28" s="6">
        <v>4</v>
      </c>
      <c r="G28" s="6">
        <v>3</v>
      </c>
      <c r="H28" s="6">
        <f>'Data Entry and Score page'!D27</f>
        <v>0</v>
      </c>
      <c r="I28" s="6">
        <f t="shared" si="0"/>
        <v>0</v>
      </c>
      <c r="J28" s="6">
        <f t="shared" si="1"/>
        <v>0</v>
      </c>
      <c r="K28">
        <f t="shared" si="9"/>
        <v>1</v>
      </c>
      <c r="L28">
        <f t="shared" si="2"/>
        <v>0</v>
      </c>
      <c r="M28">
        <f t="shared" si="3"/>
        <v>0</v>
      </c>
      <c r="N28">
        <f t="shared" si="4"/>
        <v>0</v>
      </c>
      <c r="O28">
        <f t="shared" si="5"/>
        <v>0</v>
      </c>
      <c r="P28">
        <f t="shared" si="6"/>
        <v>0</v>
      </c>
      <c r="Q28">
        <f t="shared" si="7"/>
        <v>0</v>
      </c>
      <c r="R28">
        <f t="shared" si="8"/>
        <v>0</v>
      </c>
    </row>
    <row r="29" spans="1:18" ht="12.75">
      <c r="A29" t="s">
        <v>88</v>
      </c>
      <c r="B29" t="s">
        <v>89</v>
      </c>
      <c r="C29" t="s">
        <v>290</v>
      </c>
      <c r="D29" t="s">
        <v>90</v>
      </c>
      <c r="E29" t="s">
        <v>303</v>
      </c>
      <c r="F29" s="6">
        <v>4</v>
      </c>
      <c r="G29" s="6">
        <v>1</v>
      </c>
      <c r="H29" s="6">
        <f>'Data Entry and Score page'!D28</f>
        <v>0</v>
      </c>
      <c r="I29" s="6">
        <f t="shared" si="0"/>
        <v>0</v>
      </c>
      <c r="J29" s="6">
        <f t="shared" si="1"/>
        <v>0</v>
      </c>
      <c r="K29">
        <f t="shared" si="9"/>
        <v>1</v>
      </c>
      <c r="L29">
        <f t="shared" si="2"/>
        <v>0</v>
      </c>
      <c r="M29">
        <f t="shared" si="3"/>
        <v>0</v>
      </c>
      <c r="N29">
        <f t="shared" si="4"/>
        <v>0</v>
      </c>
      <c r="O29">
        <f t="shared" si="5"/>
        <v>0</v>
      </c>
      <c r="P29">
        <f t="shared" si="6"/>
        <v>0</v>
      </c>
      <c r="Q29">
        <f t="shared" si="7"/>
        <v>0</v>
      </c>
      <c r="R29">
        <f t="shared" si="8"/>
        <v>0</v>
      </c>
    </row>
    <row r="30" spans="1:18" ht="12.75">
      <c r="A30" t="s">
        <v>91</v>
      </c>
      <c r="B30" t="s">
        <v>92</v>
      </c>
      <c r="C30" t="s">
        <v>290</v>
      </c>
      <c r="D30" t="s">
        <v>93</v>
      </c>
      <c r="E30" t="s">
        <v>303</v>
      </c>
      <c r="F30" s="6">
        <v>3</v>
      </c>
      <c r="G30" s="6">
        <v>2</v>
      </c>
      <c r="H30" s="6">
        <f>'Data Entry and Score page'!D29</f>
        <v>0</v>
      </c>
      <c r="I30" s="6">
        <f t="shared" si="0"/>
        <v>0</v>
      </c>
      <c r="J30" s="6">
        <f t="shared" si="1"/>
        <v>0</v>
      </c>
      <c r="K30">
        <f t="shared" si="9"/>
        <v>1</v>
      </c>
      <c r="L30">
        <f t="shared" si="2"/>
        <v>0</v>
      </c>
      <c r="M30">
        <f t="shared" si="3"/>
        <v>0</v>
      </c>
      <c r="N30">
        <f t="shared" si="4"/>
        <v>0</v>
      </c>
      <c r="O30">
        <f t="shared" si="5"/>
        <v>0</v>
      </c>
      <c r="P30">
        <f t="shared" si="6"/>
        <v>0</v>
      </c>
      <c r="Q30">
        <f t="shared" si="7"/>
        <v>0</v>
      </c>
      <c r="R30">
        <f t="shared" si="8"/>
        <v>0</v>
      </c>
    </row>
    <row r="31" spans="1:18" ht="12.75">
      <c r="A31" t="s">
        <v>94</v>
      </c>
      <c r="B31" t="s">
        <v>95</v>
      </c>
      <c r="C31" t="s">
        <v>290</v>
      </c>
      <c r="D31" t="s">
        <v>96</v>
      </c>
      <c r="E31" t="s">
        <v>303</v>
      </c>
      <c r="F31" s="6">
        <v>5</v>
      </c>
      <c r="G31" s="6">
        <v>3</v>
      </c>
      <c r="H31" s="6">
        <f>'Data Entry and Score page'!D30</f>
        <v>0</v>
      </c>
      <c r="I31" s="6">
        <f t="shared" si="0"/>
        <v>0</v>
      </c>
      <c r="J31" s="6">
        <f t="shared" si="1"/>
        <v>0</v>
      </c>
      <c r="K31">
        <f t="shared" si="9"/>
        <v>1</v>
      </c>
      <c r="L31">
        <f t="shared" si="2"/>
        <v>0</v>
      </c>
      <c r="M31">
        <f t="shared" si="3"/>
        <v>0</v>
      </c>
      <c r="N31">
        <f t="shared" si="4"/>
        <v>0</v>
      </c>
      <c r="O31">
        <f t="shared" si="5"/>
        <v>0</v>
      </c>
      <c r="P31">
        <f t="shared" si="6"/>
        <v>0</v>
      </c>
      <c r="Q31">
        <f t="shared" si="7"/>
        <v>0</v>
      </c>
      <c r="R31">
        <f t="shared" si="8"/>
        <v>0</v>
      </c>
    </row>
    <row r="32" spans="1:18" ht="12.75">
      <c r="A32" t="s">
        <v>97</v>
      </c>
      <c r="B32" t="s">
        <v>98</v>
      </c>
      <c r="C32" t="s">
        <v>291</v>
      </c>
      <c r="D32" t="s">
        <v>99</v>
      </c>
      <c r="E32" t="s">
        <v>303</v>
      </c>
      <c r="F32" s="6">
        <v>1</v>
      </c>
      <c r="G32" s="6">
        <v>1</v>
      </c>
      <c r="H32" s="6">
        <f>'Data Entry and Score page'!D31</f>
        <v>0</v>
      </c>
      <c r="I32" s="6">
        <f t="shared" si="0"/>
        <v>0</v>
      </c>
      <c r="J32" s="6">
        <f t="shared" si="1"/>
        <v>0</v>
      </c>
      <c r="K32">
        <f t="shared" si="9"/>
        <v>0</v>
      </c>
      <c r="L32">
        <f t="shared" si="2"/>
        <v>0</v>
      </c>
      <c r="M32">
        <f t="shared" si="3"/>
        <v>0</v>
      </c>
      <c r="N32">
        <f t="shared" si="4"/>
        <v>0</v>
      </c>
      <c r="O32">
        <f t="shared" si="5"/>
        <v>1</v>
      </c>
      <c r="P32">
        <f t="shared" si="6"/>
        <v>0</v>
      </c>
      <c r="Q32">
        <f t="shared" si="7"/>
        <v>0</v>
      </c>
      <c r="R32">
        <f t="shared" si="8"/>
        <v>0</v>
      </c>
    </row>
    <row r="33" spans="1:18" ht="12.75">
      <c r="A33" t="s">
        <v>100</v>
      </c>
      <c r="B33" t="s">
        <v>101</v>
      </c>
      <c r="C33" t="s">
        <v>290</v>
      </c>
      <c r="D33" t="s">
        <v>102</v>
      </c>
      <c r="E33" t="s">
        <v>303</v>
      </c>
      <c r="F33" s="6">
        <v>3</v>
      </c>
      <c r="G33" s="6">
        <v>1</v>
      </c>
      <c r="H33" s="6">
        <f>'Data Entry and Score page'!D32</f>
        <v>0</v>
      </c>
      <c r="I33" s="6">
        <f t="shared" si="0"/>
        <v>0</v>
      </c>
      <c r="J33" s="6">
        <f t="shared" si="1"/>
        <v>0</v>
      </c>
      <c r="K33">
        <f t="shared" si="9"/>
        <v>1</v>
      </c>
      <c r="L33">
        <f t="shared" si="2"/>
        <v>0</v>
      </c>
      <c r="M33">
        <f t="shared" si="3"/>
        <v>0</v>
      </c>
      <c r="N33">
        <f t="shared" si="4"/>
        <v>0</v>
      </c>
      <c r="O33">
        <f t="shared" si="5"/>
        <v>0</v>
      </c>
      <c r="P33">
        <f t="shared" si="6"/>
        <v>0</v>
      </c>
      <c r="Q33">
        <f t="shared" si="7"/>
        <v>0</v>
      </c>
      <c r="R33">
        <f t="shared" si="8"/>
        <v>0</v>
      </c>
    </row>
    <row r="34" spans="1:18" ht="12.75">
      <c r="A34" t="s">
        <v>103</v>
      </c>
      <c r="B34" t="s">
        <v>104</v>
      </c>
      <c r="C34" t="s">
        <v>291</v>
      </c>
      <c r="D34" t="s">
        <v>105</v>
      </c>
      <c r="E34" t="s">
        <v>303</v>
      </c>
      <c r="F34" s="6">
        <v>5</v>
      </c>
      <c r="G34" s="6">
        <v>3</v>
      </c>
      <c r="H34" s="6">
        <f>'Data Entry and Score page'!D33</f>
        <v>0</v>
      </c>
      <c r="I34" s="6">
        <f t="shared" si="0"/>
        <v>0</v>
      </c>
      <c r="J34" s="6">
        <f t="shared" si="1"/>
        <v>0</v>
      </c>
      <c r="K34">
        <f t="shared" si="9"/>
        <v>0</v>
      </c>
      <c r="L34">
        <f t="shared" si="2"/>
        <v>0</v>
      </c>
      <c r="M34">
        <f t="shared" si="3"/>
        <v>0</v>
      </c>
      <c r="N34">
        <f t="shared" si="4"/>
        <v>0</v>
      </c>
      <c r="O34">
        <f t="shared" si="5"/>
        <v>1</v>
      </c>
      <c r="P34">
        <f t="shared" si="6"/>
        <v>0</v>
      </c>
      <c r="Q34">
        <f t="shared" si="7"/>
        <v>0</v>
      </c>
      <c r="R34">
        <f t="shared" si="8"/>
        <v>0</v>
      </c>
    </row>
    <row r="35" spans="1:18" ht="12.75">
      <c r="A35" t="s">
        <v>106</v>
      </c>
      <c r="B35" t="s">
        <v>107</v>
      </c>
      <c r="C35" t="s">
        <v>291</v>
      </c>
      <c r="D35" t="s">
        <v>108</v>
      </c>
      <c r="E35" t="s">
        <v>303</v>
      </c>
      <c r="F35" s="6">
        <v>1</v>
      </c>
      <c r="G35" s="6">
        <v>3</v>
      </c>
      <c r="H35" s="6">
        <f>'Data Entry and Score page'!D34</f>
        <v>0</v>
      </c>
      <c r="I35" s="6">
        <f t="shared" si="0"/>
        <v>0</v>
      </c>
      <c r="J35" s="6">
        <f t="shared" si="1"/>
        <v>0</v>
      </c>
      <c r="K35">
        <f t="shared" si="9"/>
        <v>0</v>
      </c>
      <c r="L35">
        <f t="shared" si="2"/>
        <v>0</v>
      </c>
      <c r="M35">
        <f t="shared" si="3"/>
        <v>0</v>
      </c>
      <c r="N35">
        <f t="shared" si="4"/>
        <v>0</v>
      </c>
      <c r="O35">
        <f t="shared" si="5"/>
        <v>1</v>
      </c>
      <c r="P35">
        <f t="shared" si="6"/>
        <v>0</v>
      </c>
      <c r="Q35">
        <f t="shared" si="7"/>
        <v>0</v>
      </c>
      <c r="R35">
        <f t="shared" si="8"/>
        <v>0</v>
      </c>
    </row>
    <row r="36" spans="1:18" ht="12.75">
      <c r="A36" t="s">
        <v>109</v>
      </c>
      <c r="B36" t="s">
        <v>110</v>
      </c>
      <c r="C36" t="s">
        <v>291</v>
      </c>
      <c r="D36" t="s">
        <v>111</v>
      </c>
      <c r="E36" t="s">
        <v>303</v>
      </c>
      <c r="F36" s="6">
        <v>5</v>
      </c>
      <c r="G36" s="6">
        <v>2</v>
      </c>
      <c r="H36" s="6">
        <f>'Data Entry and Score page'!D35</f>
        <v>0</v>
      </c>
      <c r="I36" s="6">
        <f t="shared" si="0"/>
        <v>0</v>
      </c>
      <c r="J36" s="6">
        <f t="shared" si="1"/>
        <v>0</v>
      </c>
      <c r="K36">
        <f t="shared" si="9"/>
        <v>0</v>
      </c>
      <c r="L36">
        <f t="shared" si="2"/>
        <v>0</v>
      </c>
      <c r="M36">
        <f t="shared" si="3"/>
        <v>0</v>
      </c>
      <c r="N36">
        <f t="shared" si="4"/>
        <v>0</v>
      </c>
      <c r="O36">
        <f t="shared" si="5"/>
        <v>1</v>
      </c>
      <c r="P36">
        <f t="shared" si="6"/>
        <v>0</v>
      </c>
      <c r="Q36">
        <f t="shared" si="7"/>
        <v>0</v>
      </c>
      <c r="R36">
        <f t="shared" si="8"/>
        <v>0</v>
      </c>
    </row>
    <row r="37" spans="1:18" ht="12.75">
      <c r="A37" t="s">
        <v>112</v>
      </c>
      <c r="B37" t="s">
        <v>113</v>
      </c>
      <c r="C37" t="s">
        <v>291</v>
      </c>
      <c r="D37" t="s">
        <v>114</v>
      </c>
      <c r="E37" t="s">
        <v>303</v>
      </c>
      <c r="F37" s="6">
        <v>2</v>
      </c>
      <c r="G37" s="6">
        <v>1</v>
      </c>
      <c r="H37" s="6">
        <f>'Data Entry and Score page'!D36</f>
        <v>0</v>
      </c>
      <c r="I37" s="6">
        <f t="shared" si="0"/>
        <v>0</v>
      </c>
      <c r="J37" s="6">
        <f t="shared" si="1"/>
        <v>0</v>
      </c>
      <c r="K37">
        <f t="shared" si="9"/>
        <v>0</v>
      </c>
      <c r="L37">
        <f t="shared" si="2"/>
        <v>0</v>
      </c>
      <c r="M37">
        <f t="shared" si="3"/>
        <v>0</v>
      </c>
      <c r="N37">
        <f t="shared" si="4"/>
        <v>0</v>
      </c>
      <c r="O37">
        <f t="shared" si="5"/>
        <v>1</v>
      </c>
      <c r="P37">
        <f t="shared" si="6"/>
        <v>0</v>
      </c>
      <c r="Q37">
        <f t="shared" si="7"/>
        <v>0</v>
      </c>
      <c r="R37">
        <f t="shared" si="8"/>
        <v>0</v>
      </c>
    </row>
    <row r="38" spans="1:18" ht="12.75">
      <c r="A38" t="s">
        <v>115</v>
      </c>
      <c r="B38" t="s">
        <v>116</v>
      </c>
      <c r="C38" t="s">
        <v>291</v>
      </c>
      <c r="D38" t="s">
        <v>117</v>
      </c>
      <c r="E38" t="s">
        <v>303</v>
      </c>
      <c r="F38" s="6">
        <v>2</v>
      </c>
      <c r="G38" s="6">
        <v>1</v>
      </c>
      <c r="H38" s="6">
        <f>'Data Entry and Score page'!D37</f>
        <v>0</v>
      </c>
      <c r="I38" s="6">
        <f t="shared" si="0"/>
        <v>0</v>
      </c>
      <c r="J38" s="6">
        <f t="shared" si="1"/>
        <v>0</v>
      </c>
      <c r="K38">
        <f t="shared" si="9"/>
        <v>0</v>
      </c>
      <c r="L38">
        <f t="shared" si="2"/>
        <v>0</v>
      </c>
      <c r="M38">
        <f t="shared" si="3"/>
        <v>0</v>
      </c>
      <c r="N38">
        <f t="shared" si="4"/>
        <v>0</v>
      </c>
      <c r="O38">
        <f t="shared" si="5"/>
        <v>1</v>
      </c>
      <c r="P38">
        <f t="shared" si="6"/>
        <v>0</v>
      </c>
      <c r="Q38">
        <f t="shared" si="7"/>
        <v>0</v>
      </c>
      <c r="R38">
        <f t="shared" si="8"/>
        <v>0</v>
      </c>
    </row>
    <row r="39" spans="1:18" ht="12.75">
      <c r="A39" t="s">
        <v>118</v>
      </c>
      <c r="B39" t="s">
        <v>119</v>
      </c>
      <c r="C39" t="s">
        <v>291</v>
      </c>
      <c r="D39" t="s">
        <v>120</v>
      </c>
      <c r="E39" t="s">
        <v>304</v>
      </c>
      <c r="F39" s="6">
        <v>1</v>
      </c>
      <c r="G39" s="6">
        <v>1</v>
      </c>
      <c r="H39" s="6">
        <f>'Data Entry and Score page'!D38</f>
        <v>0</v>
      </c>
      <c r="I39" s="6">
        <f t="shared" si="0"/>
        <v>0</v>
      </c>
      <c r="J39" s="6">
        <f t="shared" si="1"/>
        <v>0</v>
      </c>
      <c r="K39">
        <f t="shared" si="9"/>
        <v>0</v>
      </c>
      <c r="L39">
        <f t="shared" si="2"/>
        <v>0</v>
      </c>
      <c r="M39">
        <f t="shared" si="3"/>
        <v>0</v>
      </c>
      <c r="N39">
        <f t="shared" si="4"/>
        <v>0</v>
      </c>
      <c r="O39">
        <f t="shared" si="5"/>
        <v>1</v>
      </c>
      <c r="P39">
        <f t="shared" si="6"/>
        <v>0</v>
      </c>
      <c r="Q39">
        <f t="shared" si="7"/>
        <v>1</v>
      </c>
      <c r="R39">
        <f t="shared" si="8"/>
        <v>0</v>
      </c>
    </row>
    <row r="40" spans="1:18" ht="12.75">
      <c r="A40" t="s">
        <v>121</v>
      </c>
      <c r="B40" t="s">
        <v>122</v>
      </c>
      <c r="C40" t="s">
        <v>292</v>
      </c>
      <c r="D40" t="s">
        <v>123</v>
      </c>
      <c r="E40" t="s">
        <v>303</v>
      </c>
      <c r="F40" s="6">
        <v>1</v>
      </c>
      <c r="G40" s="6">
        <v>1</v>
      </c>
      <c r="H40" s="6">
        <f>'Data Entry and Score page'!D39</f>
        <v>0</v>
      </c>
      <c r="I40" s="6">
        <f t="shared" si="0"/>
        <v>0</v>
      </c>
      <c r="J40" s="6">
        <f t="shared" si="1"/>
        <v>0</v>
      </c>
      <c r="K40">
        <f t="shared" si="9"/>
        <v>0</v>
      </c>
      <c r="L40">
        <f t="shared" si="2"/>
        <v>0</v>
      </c>
      <c r="M40">
        <f t="shared" si="3"/>
        <v>1</v>
      </c>
      <c r="N40">
        <f t="shared" si="4"/>
        <v>0</v>
      </c>
      <c r="O40">
        <f t="shared" si="5"/>
        <v>0</v>
      </c>
      <c r="P40">
        <f t="shared" si="6"/>
        <v>0</v>
      </c>
      <c r="Q40">
        <f t="shared" si="7"/>
        <v>0</v>
      </c>
      <c r="R40">
        <f t="shared" si="8"/>
        <v>0</v>
      </c>
    </row>
    <row r="41" spans="1:18" ht="12.75">
      <c r="A41" t="s">
        <v>124</v>
      </c>
      <c r="B41" t="s">
        <v>125</v>
      </c>
      <c r="C41" t="s">
        <v>292</v>
      </c>
      <c r="D41" t="s">
        <v>126</v>
      </c>
      <c r="E41" t="s">
        <v>303</v>
      </c>
      <c r="F41" s="6">
        <v>1</v>
      </c>
      <c r="G41" s="6">
        <v>1</v>
      </c>
      <c r="H41" s="6">
        <f>'Data Entry and Score page'!D40</f>
        <v>0</v>
      </c>
      <c r="I41" s="6">
        <f t="shared" si="0"/>
        <v>0</v>
      </c>
      <c r="J41" s="6">
        <f t="shared" si="1"/>
        <v>0</v>
      </c>
      <c r="K41">
        <f t="shared" si="9"/>
        <v>0</v>
      </c>
      <c r="L41">
        <f t="shared" si="2"/>
        <v>0</v>
      </c>
      <c r="M41">
        <f t="shared" si="3"/>
        <v>1</v>
      </c>
      <c r="N41">
        <f t="shared" si="4"/>
        <v>0</v>
      </c>
      <c r="O41">
        <f t="shared" si="5"/>
        <v>0</v>
      </c>
      <c r="P41">
        <f t="shared" si="6"/>
        <v>0</v>
      </c>
      <c r="Q41">
        <f t="shared" si="7"/>
        <v>0</v>
      </c>
      <c r="R41">
        <f t="shared" si="8"/>
        <v>0</v>
      </c>
    </row>
    <row r="42" spans="1:18" ht="12.75">
      <c r="A42" t="s">
        <v>127</v>
      </c>
      <c r="B42" t="s">
        <v>128</v>
      </c>
      <c r="C42" t="s">
        <v>290</v>
      </c>
      <c r="D42" t="s">
        <v>129</v>
      </c>
      <c r="E42" t="s">
        <v>303</v>
      </c>
      <c r="F42" s="6">
        <v>2</v>
      </c>
      <c r="G42" s="6">
        <v>1</v>
      </c>
      <c r="H42" s="6">
        <f>'Data Entry and Score page'!D41</f>
        <v>0</v>
      </c>
      <c r="I42" s="6">
        <f t="shared" si="0"/>
        <v>0</v>
      </c>
      <c r="J42" s="6">
        <f t="shared" si="1"/>
        <v>0</v>
      </c>
      <c r="K42">
        <f t="shared" si="9"/>
        <v>1</v>
      </c>
      <c r="L42">
        <f t="shared" si="2"/>
        <v>0</v>
      </c>
      <c r="M42">
        <f t="shared" si="3"/>
        <v>0</v>
      </c>
      <c r="N42">
        <f t="shared" si="4"/>
        <v>0</v>
      </c>
      <c r="O42">
        <f t="shared" si="5"/>
        <v>0</v>
      </c>
      <c r="P42">
        <f t="shared" si="6"/>
        <v>0</v>
      </c>
      <c r="Q42">
        <f t="shared" si="7"/>
        <v>0</v>
      </c>
      <c r="R42">
        <f t="shared" si="8"/>
        <v>0</v>
      </c>
    </row>
    <row r="43" spans="1:18" ht="12.75">
      <c r="A43" t="s">
        <v>130</v>
      </c>
      <c r="B43" t="s">
        <v>131</v>
      </c>
      <c r="C43" t="s">
        <v>290</v>
      </c>
      <c r="D43" t="s">
        <v>132</v>
      </c>
      <c r="E43" t="s">
        <v>303</v>
      </c>
      <c r="F43" s="6">
        <v>4</v>
      </c>
      <c r="G43" s="6">
        <v>2</v>
      </c>
      <c r="H43" s="6">
        <f>'Data Entry and Score page'!D42</f>
        <v>0</v>
      </c>
      <c r="I43" s="6">
        <f t="shared" si="0"/>
        <v>0</v>
      </c>
      <c r="J43" s="6">
        <f t="shared" si="1"/>
        <v>0</v>
      </c>
      <c r="K43">
        <f t="shared" si="9"/>
        <v>1</v>
      </c>
      <c r="L43">
        <f t="shared" si="2"/>
        <v>0</v>
      </c>
      <c r="M43">
        <f t="shared" si="3"/>
        <v>0</v>
      </c>
      <c r="N43">
        <f t="shared" si="4"/>
        <v>0</v>
      </c>
      <c r="O43">
        <f t="shared" si="5"/>
        <v>0</v>
      </c>
      <c r="P43">
        <f t="shared" si="6"/>
        <v>0</v>
      </c>
      <c r="Q43">
        <f t="shared" si="7"/>
        <v>0</v>
      </c>
      <c r="R43">
        <f t="shared" si="8"/>
        <v>0</v>
      </c>
    </row>
    <row r="44" spans="1:18" ht="12.75">
      <c r="A44" t="s">
        <v>133</v>
      </c>
      <c r="B44" t="s">
        <v>134</v>
      </c>
      <c r="C44" t="s">
        <v>292</v>
      </c>
      <c r="D44" t="s">
        <v>135</v>
      </c>
      <c r="E44" t="s">
        <v>303</v>
      </c>
      <c r="F44" s="6">
        <v>3</v>
      </c>
      <c r="G44" s="6">
        <v>2</v>
      </c>
      <c r="H44" s="6">
        <f>'Data Entry and Score page'!D43</f>
        <v>0</v>
      </c>
      <c r="I44" s="6">
        <f t="shared" si="0"/>
        <v>0</v>
      </c>
      <c r="J44" s="6">
        <f t="shared" si="1"/>
        <v>0</v>
      </c>
      <c r="K44">
        <f t="shared" si="9"/>
        <v>0</v>
      </c>
      <c r="L44">
        <f t="shared" si="2"/>
        <v>0</v>
      </c>
      <c r="M44">
        <f t="shared" si="3"/>
        <v>1</v>
      </c>
      <c r="N44">
        <f t="shared" si="4"/>
        <v>0</v>
      </c>
      <c r="O44">
        <f t="shared" si="5"/>
        <v>0</v>
      </c>
      <c r="P44">
        <f t="shared" si="6"/>
        <v>0</v>
      </c>
      <c r="Q44">
        <f t="shared" si="7"/>
        <v>0</v>
      </c>
      <c r="R44">
        <f t="shared" si="8"/>
        <v>0</v>
      </c>
    </row>
    <row r="45" spans="1:18" ht="12.75">
      <c r="A45" t="s">
        <v>136</v>
      </c>
      <c r="B45" t="s">
        <v>137</v>
      </c>
      <c r="C45" t="s">
        <v>290</v>
      </c>
      <c r="D45" t="s">
        <v>138</v>
      </c>
      <c r="E45" t="s">
        <v>304</v>
      </c>
      <c r="F45" s="6">
        <v>1</v>
      </c>
      <c r="G45" s="6">
        <v>1</v>
      </c>
      <c r="H45" s="6">
        <f>'Data Entry and Score page'!D44</f>
        <v>0</v>
      </c>
      <c r="I45" s="6">
        <f t="shared" si="0"/>
        <v>0</v>
      </c>
      <c r="J45" s="6">
        <f t="shared" si="1"/>
        <v>0</v>
      </c>
      <c r="K45">
        <f t="shared" si="9"/>
        <v>1</v>
      </c>
      <c r="L45">
        <f t="shared" si="2"/>
        <v>0</v>
      </c>
      <c r="M45">
        <f t="shared" si="3"/>
        <v>0</v>
      </c>
      <c r="N45">
        <f t="shared" si="4"/>
        <v>0</v>
      </c>
      <c r="O45">
        <f t="shared" si="5"/>
        <v>0</v>
      </c>
      <c r="P45">
        <f t="shared" si="6"/>
        <v>0</v>
      </c>
      <c r="Q45">
        <f t="shared" si="7"/>
        <v>1</v>
      </c>
      <c r="R45">
        <f t="shared" si="8"/>
        <v>0</v>
      </c>
    </row>
    <row r="46" spans="1:18" ht="12.75">
      <c r="A46" t="s">
        <v>139</v>
      </c>
      <c r="B46" t="s">
        <v>140</v>
      </c>
      <c r="C46" t="s">
        <v>290</v>
      </c>
      <c r="D46" t="s">
        <v>141</v>
      </c>
      <c r="E46" t="s">
        <v>303</v>
      </c>
      <c r="F46" s="6">
        <v>4</v>
      </c>
      <c r="G46" s="6">
        <v>3</v>
      </c>
      <c r="H46" s="6">
        <f>'Data Entry and Score page'!D45</f>
        <v>0</v>
      </c>
      <c r="I46" s="6">
        <f t="shared" si="0"/>
        <v>0</v>
      </c>
      <c r="J46" s="6">
        <f t="shared" si="1"/>
        <v>0</v>
      </c>
      <c r="K46">
        <f t="shared" si="9"/>
        <v>1</v>
      </c>
      <c r="L46">
        <f t="shared" si="2"/>
        <v>0</v>
      </c>
      <c r="M46">
        <f t="shared" si="3"/>
        <v>0</v>
      </c>
      <c r="N46">
        <f t="shared" si="4"/>
        <v>0</v>
      </c>
      <c r="O46">
        <f t="shared" si="5"/>
        <v>0</v>
      </c>
      <c r="P46">
        <f t="shared" si="6"/>
        <v>0</v>
      </c>
      <c r="Q46">
        <f t="shared" si="7"/>
        <v>0</v>
      </c>
      <c r="R46">
        <f t="shared" si="8"/>
        <v>0</v>
      </c>
    </row>
    <row r="47" spans="1:18" ht="12.75">
      <c r="A47" t="s">
        <v>142</v>
      </c>
      <c r="B47" t="s">
        <v>143</v>
      </c>
      <c r="C47" t="s">
        <v>290</v>
      </c>
      <c r="D47" t="s">
        <v>144</v>
      </c>
      <c r="E47" t="s">
        <v>303</v>
      </c>
      <c r="F47" s="6">
        <v>2</v>
      </c>
      <c r="G47" s="6">
        <v>1</v>
      </c>
      <c r="H47" s="6">
        <f>'Data Entry and Score page'!D46</f>
        <v>0</v>
      </c>
      <c r="I47" s="6">
        <f t="shared" si="0"/>
        <v>0</v>
      </c>
      <c r="J47" s="6">
        <f t="shared" si="1"/>
        <v>0</v>
      </c>
      <c r="K47">
        <f t="shared" si="9"/>
        <v>1</v>
      </c>
      <c r="L47">
        <f t="shared" si="2"/>
        <v>0</v>
      </c>
      <c r="M47">
        <f t="shared" si="3"/>
        <v>0</v>
      </c>
      <c r="N47">
        <f t="shared" si="4"/>
        <v>0</v>
      </c>
      <c r="O47">
        <f t="shared" si="5"/>
        <v>0</v>
      </c>
      <c r="P47">
        <f t="shared" si="6"/>
        <v>0</v>
      </c>
      <c r="Q47">
        <f t="shared" si="7"/>
        <v>0</v>
      </c>
      <c r="R47">
        <f t="shared" si="8"/>
        <v>0</v>
      </c>
    </row>
    <row r="48" spans="1:18" ht="12.75">
      <c r="A48" t="s">
        <v>145</v>
      </c>
      <c r="B48" t="s">
        <v>146</v>
      </c>
      <c r="C48" t="s">
        <v>290</v>
      </c>
      <c r="D48" t="s">
        <v>147</v>
      </c>
      <c r="E48" t="s">
        <v>303</v>
      </c>
      <c r="F48" s="6">
        <v>2</v>
      </c>
      <c r="G48" s="6">
        <v>1</v>
      </c>
      <c r="H48" s="6">
        <f>'Data Entry and Score page'!D47</f>
        <v>0</v>
      </c>
      <c r="I48" s="6">
        <f t="shared" si="0"/>
        <v>0</v>
      </c>
      <c r="J48" s="6">
        <f t="shared" si="1"/>
        <v>0</v>
      </c>
      <c r="K48">
        <f t="shared" si="9"/>
        <v>1</v>
      </c>
      <c r="L48">
        <f t="shared" si="2"/>
        <v>0</v>
      </c>
      <c r="M48">
        <f t="shared" si="3"/>
        <v>0</v>
      </c>
      <c r="N48">
        <f t="shared" si="4"/>
        <v>0</v>
      </c>
      <c r="O48">
        <f t="shared" si="5"/>
        <v>0</v>
      </c>
      <c r="P48">
        <f t="shared" si="6"/>
        <v>0</v>
      </c>
      <c r="Q48">
        <f t="shared" si="7"/>
        <v>0</v>
      </c>
      <c r="R48">
        <f t="shared" si="8"/>
        <v>0</v>
      </c>
    </row>
    <row r="49" spans="1:18" ht="12.75">
      <c r="A49" t="s">
        <v>148</v>
      </c>
      <c r="B49" t="s">
        <v>149</v>
      </c>
      <c r="C49" t="s">
        <v>290</v>
      </c>
      <c r="D49" t="s">
        <v>150</v>
      </c>
      <c r="E49" t="s">
        <v>303</v>
      </c>
      <c r="F49" s="6">
        <v>4</v>
      </c>
      <c r="G49" s="6">
        <v>2</v>
      </c>
      <c r="H49" s="6">
        <f>'Data Entry and Score page'!D48</f>
        <v>0</v>
      </c>
      <c r="I49" s="6">
        <f t="shared" si="0"/>
        <v>0</v>
      </c>
      <c r="J49" s="6">
        <f t="shared" si="1"/>
        <v>0</v>
      </c>
      <c r="K49">
        <f t="shared" si="9"/>
        <v>1</v>
      </c>
      <c r="L49">
        <f t="shared" si="2"/>
        <v>0</v>
      </c>
      <c r="M49">
        <f t="shared" si="3"/>
        <v>0</v>
      </c>
      <c r="N49">
        <f t="shared" si="4"/>
        <v>0</v>
      </c>
      <c r="O49">
        <f t="shared" si="5"/>
        <v>0</v>
      </c>
      <c r="P49">
        <f t="shared" si="6"/>
        <v>0</v>
      </c>
      <c r="Q49">
        <f t="shared" si="7"/>
        <v>0</v>
      </c>
      <c r="R49">
        <f t="shared" si="8"/>
        <v>0</v>
      </c>
    </row>
    <row r="50" spans="1:18" ht="12.75">
      <c r="A50" t="s">
        <v>151</v>
      </c>
      <c r="B50" t="s">
        <v>152</v>
      </c>
      <c r="C50" t="s">
        <v>290</v>
      </c>
      <c r="D50" t="s">
        <v>153</v>
      </c>
      <c r="E50" t="s">
        <v>303</v>
      </c>
      <c r="F50" s="6">
        <v>3</v>
      </c>
      <c r="G50" s="6">
        <v>2</v>
      </c>
      <c r="H50" s="6">
        <f>'Data Entry and Score page'!D49</f>
        <v>0</v>
      </c>
      <c r="I50" s="6">
        <f t="shared" si="0"/>
        <v>0</v>
      </c>
      <c r="J50" s="6">
        <f t="shared" si="1"/>
        <v>0</v>
      </c>
      <c r="K50">
        <f t="shared" si="9"/>
        <v>1</v>
      </c>
      <c r="L50">
        <f t="shared" si="2"/>
        <v>0</v>
      </c>
      <c r="M50">
        <f t="shared" si="3"/>
        <v>0</v>
      </c>
      <c r="N50">
        <f t="shared" si="4"/>
        <v>0</v>
      </c>
      <c r="O50">
        <f t="shared" si="5"/>
        <v>0</v>
      </c>
      <c r="P50">
        <f t="shared" si="6"/>
        <v>0</v>
      </c>
      <c r="Q50">
        <f t="shared" si="7"/>
        <v>0</v>
      </c>
      <c r="R50">
        <f t="shared" si="8"/>
        <v>0</v>
      </c>
    </row>
    <row r="51" spans="1:18" ht="12.75">
      <c r="A51" t="s">
        <v>154</v>
      </c>
      <c r="B51" t="s">
        <v>155</v>
      </c>
      <c r="C51" t="s">
        <v>291</v>
      </c>
      <c r="D51" t="s">
        <v>156</v>
      </c>
      <c r="E51" t="s">
        <v>303</v>
      </c>
      <c r="F51" s="6">
        <v>2</v>
      </c>
      <c r="G51" s="6">
        <v>1</v>
      </c>
      <c r="H51" s="6">
        <f>'Data Entry and Score page'!D50</f>
        <v>0</v>
      </c>
      <c r="I51" s="6">
        <f t="shared" si="0"/>
        <v>0</v>
      </c>
      <c r="J51" s="6">
        <f t="shared" si="1"/>
        <v>0</v>
      </c>
      <c r="K51">
        <f t="shared" si="9"/>
        <v>0</v>
      </c>
      <c r="L51">
        <f t="shared" si="2"/>
        <v>0</v>
      </c>
      <c r="M51">
        <f t="shared" si="3"/>
        <v>0</v>
      </c>
      <c r="N51">
        <f t="shared" si="4"/>
        <v>0</v>
      </c>
      <c r="O51">
        <f t="shared" si="5"/>
        <v>1</v>
      </c>
      <c r="P51">
        <f t="shared" si="6"/>
        <v>0</v>
      </c>
      <c r="Q51">
        <f t="shared" si="7"/>
        <v>0</v>
      </c>
      <c r="R51">
        <f t="shared" si="8"/>
        <v>0</v>
      </c>
    </row>
    <row r="52" spans="1:18" ht="12.75">
      <c r="A52" t="s">
        <v>157</v>
      </c>
      <c r="B52" t="s">
        <v>158</v>
      </c>
      <c r="C52" t="s">
        <v>290</v>
      </c>
      <c r="D52" t="s">
        <v>159</v>
      </c>
      <c r="E52" t="s">
        <v>303</v>
      </c>
      <c r="F52" s="6">
        <v>2</v>
      </c>
      <c r="G52" s="6">
        <v>1</v>
      </c>
      <c r="H52" s="6">
        <f>'Data Entry and Score page'!D51</f>
        <v>0</v>
      </c>
      <c r="I52" s="6">
        <f t="shared" si="0"/>
        <v>0</v>
      </c>
      <c r="J52" s="6">
        <f t="shared" si="1"/>
        <v>0</v>
      </c>
      <c r="K52">
        <f t="shared" si="9"/>
        <v>1</v>
      </c>
      <c r="L52">
        <f t="shared" si="2"/>
        <v>0</v>
      </c>
      <c r="M52">
        <f t="shared" si="3"/>
        <v>0</v>
      </c>
      <c r="N52">
        <f t="shared" si="4"/>
        <v>0</v>
      </c>
      <c r="O52">
        <f t="shared" si="5"/>
        <v>0</v>
      </c>
      <c r="P52">
        <f t="shared" si="6"/>
        <v>0</v>
      </c>
      <c r="Q52">
        <f t="shared" si="7"/>
        <v>0</v>
      </c>
      <c r="R52">
        <f t="shared" si="8"/>
        <v>0</v>
      </c>
    </row>
    <row r="53" spans="1:18" ht="12.75">
      <c r="A53" t="s">
        <v>160</v>
      </c>
      <c r="B53" t="s">
        <v>128</v>
      </c>
      <c r="C53" t="s">
        <v>290</v>
      </c>
      <c r="D53" t="s">
        <v>129</v>
      </c>
      <c r="E53" t="s">
        <v>303</v>
      </c>
      <c r="F53" s="6">
        <v>2</v>
      </c>
      <c r="G53" s="6">
        <v>1</v>
      </c>
      <c r="H53" s="6">
        <f>'Data Entry and Score page'!D52</f>
        <v>0</v>
      </c>
      <c r="I53" s="6">
        <f t="shared" si="0"/>
        <v>0</v>
      </c>
      <c r="J53" s="6">
        <f t="shared" si="1"/>
        <v>0</v>
      </c>
      <c r="K53">
        <f t="shared" si="9"/>
        <v>1</v>
      </c>
      <c r="L53">
        <f t="shared" si="2"/>
        <v>0</v>
      </c>
      <c r="M53">
        <f t="shared" si="3"/>
        <v>0</v>
      </c>
      <c r="N53">
        <f t="shared" si="4"/>
        <v>0</v>
      </c>
      <c r="O53">
        <f t="shared" si="5"/>
        <v>0</v>
      </c>
      <c r="P53">
        <f t="shared" si="6"/>
        <v>0</v>
      </c>
      <c r="Q53">
        <f t="shared" si="7"/>
        <v>0</v>
      </c>
      <c r="R53">
        <f t="shared" si="8"/>
        <v>0</v>
      </c>
    </row>
    <row r="54" spans="1:18" ht="12.75">
      <c r="A54" t="s">
        <v>161</v>
      </c>
      <c r="B54" t="s">
        <v>162</v>
      </c>
      <c r="C54" t="s">
        <v>290</v>
      </c>
      <c r="D54" t="s">
        <v>163</v>
      </c>
      <c r="E54" t="s">
        <v>303</v>
      </c>
      <c r="F54" s="6">
        <v>3</v>
      </c>
      <c r="G54" s="6">
        <v>2</v>
      </c>
      <c r="H54" s="6">
        <f>'Data Entry and Score page'!D53</f>
        <v>0</v>
      </c>
      <c r="I54" s="6">
        <f t="shared" si="0"/>
        <v>0</v>
      </c>
      <c r="J54" s="6">
        <f t="shared" si="1"/>
        <v>0</v>
      </c>
      <c r="K54">
        <f t="shared" si="9"/>
        <v>1</v>
      </c>
      <c r="L54">
        <f t="shared" si="2"/>
        <v>0</v>
      </c>
      <c r="M54">
        <f t="shared" si="3"/>
        <v>0</v>
      </c>
      <c r="N54">
        <f t="shared" si="4"/>
        <v>0</v>
      </c>
      <c r="O54">
        <f t="shared" si="5"/>
        <v>0</v>
      </c>
      <c r="P54">
        <f t="shared" si="6"/>
        <v>0</v>
      </c>
      <c r="Q54">
        <f t="shared" si="7"/>
        <v>0</v>
      </c>
      <c r="R54">
        <f t="shared" si="8"/>
        <v>0</v>
      </c>
    </row>
    <row r="55" spans="1:18" ht="12.75">
      <c r="A55" t="s">
        <v>164</v>
      </c>
      <c r="B55" t="s">
        <v>165</v>
      </c>
      <c r="C55" t="s">
        <v>290</v>
      </c>
      <c r="D55" t="s">
        <v>166</v>
      </c>
      <c r="E55" t="s">
        <v>303</v>
      </c>
      <c r="F55" s="6">
        <v>4</v>
      </c>
      <c r="G55" s="6">
        <v>2</v>
      </c>
      <c r="H55" s="6">
        <f>'Data Entry and Score page'!D54</f>
        <v>0</v>
      </c>
      <c r="I55" s="6">
        <f t="shared" si="0"/>
        <v>0</v>
      </c>
      <c r="J55" s="6">
        <f t="shared" si="1"/>
        <v>0</v>
      </c>
      <c r="K55">
        <f t="shared" si="9"/>
        <v>1</v>
      </c>
      <c r="L55">
        <f t="shared" si="2"/>
        <v>0</v>
      </c>
      <c r="M55">
        <f t="shared" si="3"/>
        <v>0</v>
      </c>
      <c r="N55">
        <f t="shared" si="4"/>
        <v>0</v>
      </c>
      <c r="O55">
        <f t="shared" si="5"/>
        <v>0</v>
      </c>
      <c r="P55">
        <f t="shared" si="6"/>
        <v>0</v>
      </c>
      <c r="Q55">
        <f t="shared" si="7"/>
        <v>0</v>
      </c>
      <c r="R55">
        <f t="shared" si="8"/>
        <v>0</v>
      </c>
    </row>
    <row r="56" spans="1:18" ht="12.75">
      <c r="A56" t="s">
        <v>167</v>
      </c>
      <c r="B56" t="s">
        <v>168</v>
      </c>
      <c r="C56" t="s">
        <v>290</v>
      </c>
      <c r="D56" t="s">
        <v>169</v>
      </c>
      <c r="E56" t="s">
        <v>303</v>
      </c>
      <c r="F56" s="6">
        <v>1</v>
      </c>
      <c r="G56" s="6">
        <v>2</v>
      </c>
      <c r="H56" s="6">
        <f>'Data Entry and Score page'!D55</f>
        <v>0</v>
      </c>
      <c r="I56" s="6">
        <f t="shared" si="0"/>
        <v>0</v>
      </c>
      <c r="J56" s="6">
        <f t="shared" si="1"/>
        <v>0</v>
      </c>
      <c r="K56">
        <f t="shared" si="9"/>
        <v>1</v>
      </c>
      <c r="L56">
        <f t="shared" si="2"/>
        <v>0</v>
      </c>
      <c r="M56">
        <f t="shared" si="3"/>
        <v>0</v>
      </c>
      <c r="N56">
        <f t="shared" si="4"/>
        <v>0</v>
      </c>
      <c r="O56">
        <f t="shared" si="5"/>
        <v>0</v>
      </c>
      <c r="P56">
        <f t="shared" si="6"/>
        <v>0</v>
      </c>
      <c r="Q56">
        <f t="shared" si="7"/>
        <v>0</v>
      </c>
      <c r="R56">
        <f t="shared" si="8"/>
        <v>0</v>
      </c>
    </row>
    <row r="57" spans="1:18" ht="12.75">
      <c r="A57" t="s">
        <v>170</v>
      </c>
      <c r="B57" t="s">
        <v>171</v>
      </c>
      <c r="C57" t="s">
        <v>290</v>
      </c>
      <c r="D57" t="s">
        <v>172</v>
      </c>
      <c r="E57" t="s">
        <v>303</v>
      </c>
      <c r="F57" s="6">
        <v>5</v>
      </c>
      <c r="G57" s="6">
        <v>2</v>
      </c>
      <c r="H57" s="6">
        <f>'Data Entry and Score page'!D56</f>
        <v>0</v>
      </c>
      <c r="I57" s="6">
        <f t="shared" si="0"/>
        <v>0</v>
      </c>
      <c r="J57" s="6">
        <f t="shared" si="1"/>
        <v>0</v>
      </c>
      <c r="K57">
        <f t="shared" si="9"/>
        <v>1</v>
      </c>
      <c r="L57">
        <f t="shared" si="2"/>
        <v>0</v>
      </c>
      <c r="M57">
        <f t="shared" si="3"/>
        <v>0</v>
      </c>
      <c r="N57">
        <f t="shared" si="4"/>
        <v>0</v>
      </c>
      <c r="O57">
        <f t="shared" si="5"/>
        <v>0</v>
      </c>
      <c r="P57">
        <f t="shared" si="6"/>
        <v>0</v>
      </c>
      <c r="Q57">
        <f t="shared" si="7"/>
        <v>0</v>
      </c>
      <c r="R57">
        <f t="shared" si="8"/>
        <v>0</v>
      </c>
    </row>
    <row r="58" spans="1:18" ht="12.75">
      <c r="A58" t="s">
        <v>173</v>
      </c>
      <c r="B58" t="s">
        <v>174</v>
      </c>
      <c r="C58" t="s">
        <v>290</v>
      </c>
      <c r="D58" t="s">
        <v>175</v>
      </c>
      <c r="E58" t="s">
        <v>303</v>
      </c>
      <c r="F58" s="6">
        <v>2</v>
      </c>
      <c r="G58" s="6">
        <v>1</v>
      </c>
      <c r="H58" s="6">
        <f>'Data Entry and Score page'!D57</f>
        <v>0</v>
      </c>
      <c r="I58" s="6">
        <f t="shared" si="0"/>
        <v>0</v>
      </c>
      <c r="J58" s="6">
        <f t="shared" si="1"/>
        <v>0</v>
      </c>
      <c r="K58">
        <f t="shared" si="9"/>
        <v>1</v>
      </c>
      <c r="L58">
        <f t="shared" si="2"/>
        <v>0</v>
      </c>
      <c r="M58">
        <f t="shared" si="3"/>
        <v>0</v>
      </c>
      <c r="N58">
        <f t="shared" si="4"/>
        <v>0</v>
      </c>
      <c r="O58">
        <f t="shared" si="5"/>
        <v>0</v>
      </c>
      <c r="P58">
        <f t="shared" si="6"/>
        <v>0</v>
      </c>
      <c r="Q58">
        <f t="shared" si="7"/>
        <v>0</v>
      </c>
      <c r="R58">
        <f t="shared" si="8"/>
        <v>0</v>
      </c>
    </row>
    <row r="59" spans="1:18" ht="12.75">
      <c r="A59" t="s">
        <v>176</v>
      </c>
      <c r="B59" t="s">
        <v>177</v>
      </c>
      <c r="C59" t="s">
        <v>290</v>
      </c>
      <c r="D59" t="s">
        <v>178</v>
      </c>
      <c r="E59" t="s">
        <v>303</v>
      </c>
      <c r="F59" s="6">
        <v>3</v>
      </c>
      <c r="G59" s="6">
        <v>1</v>
      </c>
      <c r="H59" s="6">
        <f>'Data Entry and Score page'!D58</f>
        <v>0</v>
      </c>
      <c r="I59" s="6">
        <f t="shared" si="0"/>
        <v>0</v>
      </c>
      <c r="J59" s="6">
        <f t="shared" si="1"/>
        <v>0</v>
      </c>
      <c r="K59">
        <f t="shared" si="9"/>
        <v>1</v>
      </c>
      <c r="L59">
        <f t="shared" si="2"/>
        <v>0</v>
      </c>
      <c r="M59">
        <f t="shared" si="3"/>
        <v>0</v>
      </c>
      <c r="N59">
        <f t="shared" si="4"/>
        <v>0</v>
      </c>
      <c r="O59">
        <f t="shared" si="5"/>
        <v>0</v>
      </c>
      <c r="P59">
        <f t="shared" si="6"/>
        <v>0</v>
      </c>
      <c r="Q59">
        <f t="shared" si="7"/>
        <v>0</v>
      </c>
      <c r="R59">
        <f t="shared" si="8"/>
        <v>0</v>
      </c>
    </row>
    <row r="60" spans="1:18" ht="12.75">
      <c r="A60" t="s">
        <v>179</v>
      </c>
      <c r="B60" t="s">
        <v>180</v>
      </c>
      <c r="C60" t="s">
        <v>290</v>
      </c>
      <c r="D60" t="s">
        <v>181</v>
      </c>
      <c r="E60" t="s">
        <v>303</v>
      </c>
      <c r="F60" s="6">
        <v>2</v>
      </c>
      <c r="G60" s="6">
        <v>1</v>
      </c>
      <c r="H60" s="6">
        <f>'Data Entry and Score page'!D59</f>
        <v>0</v>
      </c>
      <c r="I60" s="6">
        <f t="shared" si="0"/>
        <v>0</v>
      </c>
      <c r="J60" s="6">
        <f t="shared" si="1"/>
        <v>0</v>
      </c>
      <c r="K60">
        <f t="shared" si="9"/>
        <v>1</v>
      </c>
      <c r="L60">
        <f t="shared" si="2"/>
        <v>0</v>
      </c>
      <c r="M60">
        <f t="shared" si="3"/>
        <v>0</v>
      </c>
      <c r="N60">
        <f t="shared" si="4"/>
        <v>0</v>
      </c>
      <c r="O60">
        <f t="shared" si="5"/>
        <v>0</v>
      </c>
      <c r="P60">
        <f t="shared" si="6"/>
        <v>0</v>
      </c>
      <c r="Q60">
        <f t="shared" si="7"/>
        <v>0</v>
      </c>
      <c r="R60">
        <f t="shared" si="8"/>
        <v>0</v>
      </c>
    </row>
    <row r="61" spans="1:18" ht="12.75">
      <c r="A61" t="s">
        <v>182</v>
      </c>
      <c r="B61" t="s">
        <v>183</v>
      </c>
      <c r="C61" t="s">
        <v>290</v>
      </c>
      <c r="D61" t="s">
        <v>184</v>
      </c>
      <c r="E61" t="s">
        <v>303</v>
      </c>
      <c r="F61" s="6">
        <v>2</v>
      </c>
      <c r="G61" s="6">
        <v>1</v>
      </c>
      <c r="H61" s="6">
        <f>'Data Entry and Score page'!D60</f>
        <v>0</v>
      </c>
      <c r="I61" s="6">
        <f t="shared" si="0"/>
        <v>0</v>
      </c>
      <c r="J61" s="6">
        <f t="shared" si="1"/>
        <v>0</v>
      </c>
      <c r="K61">
        <f t="shared" si="9"/>
        <v>1</v>
      </c>
      <c r="L61">
        <f t="shared" si="2"/>
        <v>0</v>
      </c>
      <c r="M61">
        <f t="shared" si="3"/>
        <v>0</v>
      </c>
      <c r="N61">
        <f t="shared" si="4"/>
        <v>0</v>
      </c>
      <c r="O61">
        <f t="shared" si="5"/>
        <v>0</v>
      </c>
      <c r="P61">
        <f t="shared" si="6"/>
        <v>0</v>
      </c>
      <c r="Q61">
        <f t="shared" si="7"/>
        <v>0</v>
      </c>
      <c r="R61">
        <f t="shared" si="8"/>
        <v>0</v>
      </c>
    </row>
    <row r="62" spans="1:18" ht="12.75">
      <c r="A62" t="s">
        <v>185</v>
      </c>
      <c r="B62" t="s">
        <v>186</v>
      </c>
      <c r="C62" t="s">
        <v>292</v>
      </c>
      <c r="D62" t="s">
        <v>187</v>
      </c>
      <c r="E62" t="s">
        <v>303</v>
      </c>
      <c r="F62" s="6">
        <v>4</v>
      </c>
      <c r="G62" s="6">
        <v>2</v>
      </c>
      <c r="H62" s="6">
        <f>'Data Entry and Score page'!D61</f>
        <v>0</v>
      </c>
      <c r="I62" s="6">
        <f t="shared" si="0"/>
        <v>0</v>
      </c>
      <c r="J62" s="6">
        <f t="shared" si="1"/>
        <v>0</v>
      </c>
      <c r="K62">
        <f t="shared" si="9"/>
        <v>0</v>
      </c>
      <c r="L62">
        <f t="shared" si="2"/>
        <v>0</v>
      </c>
      <c r="M62">
        <f t="shared" si="3"/>
        <v>1</v>
      </c>
      <c r="N62">
        <f t="shared" si="4"/>
        <v>0</v>
      </c>
      <c r="O62">
        <f t="shared" si="5"/>
        <v>0</v>
      </c>
      <c r="P62">
        <f t="shared" si="6"/>
        <v>0</v>
      </c>
      <c r="Q62">
        <f t="shared" si="7"/>
        <v>0</v>
      </c>
      <c r="R62">
        <f t="shared" si="8"/>
        <v>0</v>
      </c>
    </row>
    <row r="63" spans="1:18" ht="12.75">
      <c r="A63" t="s">
        <v>188</v>
      </c>
      <c r="B63" t="s">
        <v>189</v>
      </c>
      <c r="C63" t="s">
        <v>292</v>
      </c>
      <c r="D63" t="s">
        <v>190</v>
      </c>
      <c r="E63" t="s">
        <v>303</v>
      </c>
      <c r="F63" s="6">
        <v>5</v>
      </c>
      <c r="G63" s="6">
        <v>3</v>
      </c>
      <c r="H63" s="6">
        <f>'Data Entry and Score page'!D62</f>
        <v>0</v>
      </c>
      <c r="I63" s="6">
        <f t="shared" si="0"/>
        <v>0</v>
      </c>
      <c r="J63" s="6">
        <f t="shared" si="1"/>
        <v>0</v>
      </c>
      <c r="K63">
        <f t="shared" si="9"/>
        <v>0</v>
      </c>
      <c r="L63">
        <f t="shared" si="2"/>
        <v>0</v>
      </c>
      <c r="M63">
        <f t="shared" si="3"/>
        <v>1</v>
      </c>
      <c r="N63">
        <f t="shared" si="4"/>
        <v>0</v>
      </c>
      <c r="O63">
        <f t="shared" si="5"/>
        <v>0</v>
      </c>
      <c r="P63">
        <f t="shared" si="6"/>
        <v>0</v>
      </c>
      <c r="Q63">
        <f t="shared" si="7"/>
        <v>0</v>
      </c>
      <c r="R63">
        <f t="shared" si="8"/>
        <v>0</v>
      </c>
    </row>
    <row r="64" spans="1:18" ht="12.75">
      <c r="A64" t="s">
        <v>191</v>
      </c>
      <c r="B64" t="s">
        <v>192</v>
      </c>
      <c r="C64" t="s">
        <v>292</v>
      </c>
      <c r="D64" t="s">
        <v>193</v>
      </c>
      <c r="E64" t="s">
        <v>303</v>
      </c>
      <c r="F64" s="6">
        <v>4</v>
      </c>
      <c r="G64" s="6">
        <v>1</v>
      </c>
      <c r="H64" s="6">
        <f>'Data Entry and Score page'!D63</f>
        <v>0</v>
      </c>
      <c r="I64" s="6">
        <f t="shared" si="0"/>
        <v>0</v>
      </c>
      <c r="J64" s="6">
        <f t="shared" si="1"/>
        <v>0</v>
      </c>
      <c r="K64">
        <f t="shared" si="9"/>
        <v>0</v>
      </c>
      <c r="L64">
        <f t="shared" si="2"/>
        <v>0</v>
      </c>
      <c r="M64">
        <f t="shared" si="3"/>
        <v>1</v>
      </c>
      <c r="N64">
        <f t="shared" si="4"/>
        <v>0</v>
      </c>
      <c r="O64">
        <f t="shared" si="5"/>
        <v>0</v>
      </c>
      <c r="P64">
        <f t="shared" si="6"/>
        <v>0</v>
      </c>
      <c r="Q64">
        <f t="shared" si="7"/>
        <v>0</v>
      </c>
      <c r="R64">
        <f t="shared" si="8"/>
        <v>0</v>
      </c>
    </row>
    <row r="65" spans="1:18" ht="12.75">
      <c r="A65" t="s">
        <v>194</v>
      </c>
      <c r="B65" t="s">
        <v>195</v>
      </c>
      <c r="C65" t="s">
        <v>290</v>
      </c>
      <c r="D65" t="s">
        <v>196</v>
      </c>
      <c r="E65" t="s">
        <v>303</v>
      </c>
      <c r="F65" s="6">
        <v>5</v>
      </c>
      <c r="G65" s="6">
        <v>2</v>
      </c>
      <c r="H65" s="6">
        <f>'Data Entry and Score page'!D64</f>
        <v>0</v>
      </c>
      <c r="I65" s="6">
        <f t="shared" si="0"/>
        <v>0</v>
      </c>
      <c r="J65" s="6">
        <f t="shared" si="1"/>
        <v>0</v>
      </c>
      <c r="K65">
        <f t="shared" si="9"/>
        <v>1</v>
      </c>
      <c r="L65">
        <f t="shared" si="2"/>
        <v>0</v>
      </c>
      <c r="M65">
        <f t="shared" si="3"/>
        <v>0</v>
      </c>
      <c r="N65">
        <f t="shared" si="4"/>
        <v>0</v>
      </c>
      <c r="O65">
        <f t="shared" si="5"/>
        <v>0</v>
      </c>
      <c r="P65">
        <f t="shared" si="6"/>
        <v>0</v>
      </c>
      <c r="Q65">
        <f t="shared" si="7"/>
        <v>0</v>
      </c>
      <c r="R65">
        <f t="shared" si="8"/>
        <v>0</v>
      </c>
    </row>
    <row r="66" spans="1:18" ht="12.75">
      <c r="A66" t="s">
        <v>197</v>
      </c>
      <c r="B66" t="s">
        <v>198</v>
      </c>
      <c r="C66" t="s">
        <v>292</v>
      </c>
      <c r="D66" t="s">
        <v>199</v>
      </c>
      <c r="E66" t="s">
        <v>303</v>
      </c>
      <c r="F66" s="6">
        <v>4</v>
      </c>
      <c r="G66" s="6">
        <v>1</v>
      </c>
      <c r="H66" s="6">
        <f>'Data Entry and Score page'!D65</f>
        <v>0</v>
      </c>
      <c r="I66" s="6">
        <f t="shared" si="0"/>
        <v>0</v>
      </c>
      <c r="J66" s="6">
        <f t="shared" si="1"/>
        <v>0</v>
      </c>
      <c r="K66">
        <f t="shared" si="9"/>
        <v>0</v>
      </c>
      <c r="L66">
        <f t="shared" si="2"/>
        <v>0</v>
      </c>
      <c r="M66">
        <f t="shared" si="3"/>
        <v>1</v>
      </c>
      <c r="N66">
        <f t="shared" si="4"/>
        <v>0</v>
      </c>
      <c r="O66">
        <f t="shared" si="5"/>
        <v>0</v>
      </c>
      <c r="P66">
        <f t="shared" si="6"/>
        <v>0</v>
      </c>
      <c r="Q66">
        <f t="shared" si="7"/>
        <v>0</v>
      </c>
      <c r="R66">
        <f t="shared" si="8"/>
        <v>0</v>
      </c>
    </row>
    <row r="67" spans="1:18" ht="12.75">
      <c r="A67" t="s">
        <v>200</v>
      </c>
      <c r="B67" t="s">
        <v>201</v>
      </c>
      <c r="C67" t="s">
        <v>292</v>
      </c>
      <c r="D67" t="s">
        <v>202</v>
      </c>
      <c r="E67" t="s">
        <v>303</v>
      </c>
      <c r="F67" s="6">
        <v>3</v>
      </c>
      <c r="G67" s="6">
        <v>1</v>
      </c>
      <c r="H67" s="6">
        <f>'Data Entry and Score page'!D66</f>
        <v>0</v>
      </c>
      <c r="I67" s="6">
        <f aca="true" t="shared" si="10" ref="I67:I96">F67*G67*H67</f>
        <v>0</v>
      </c>
      <c r="J67" s="6">
        <f aca="true" t="shared" si="11" ref="J67:J96">G67*H67</f>
        <v>0</v>
      </c>
      <c r="K67">
        <f t="shared" si="9"/>
        <v>0</v>
      </c>
      <c r="L67">
        <f t="shared" si="2"/>
        <v>0</v>
      </c>
      <c r="M67">
        <f t="shared" si="3"/>
        <v>1</v>
      </c>
      <c r="N67">
        <f t="shared" si="4"/>
        <v>0</v>
      </c>
      <c r="O67">
        <f t="shared" si="5"/>
        <v>0</v>
      </c>
      <c r="P67">
        <f t="shared" si="6"/>
        <v>0</v>
      </c>
      <c r="Q67">
        <f t="shared" si="7"/>
        <v>0</v>
      </c>
      <c r="R67">
        <f t="shared" si="8"/>
        <v>0</v>
      </c>
    </row>
    <row r="68" spans="1:18" ht="12.75">
      <c r="A68" t="s">
        <v>203</v>
      </c>
      <c r="B68" t="s">
        <v>204</v>
      </c>
      <c r="C68" t="s">
        <v>290</v>
      </c>
      <c r="D68" t="s">
        <v>205</v>
      </c>
      <c r="E68" t="s">
        <v>303</v>
      </c>
      <c r="F68" s="6">
        <v>4</v>
      </c>
      <c r="G68" s="6">
        <v>3</v>
      </c>
      <c r="H68" s="6">
        <f>'Data Entry and Score page'!D67</f>
        <v>0</v>
      </c>
      <c r="I68" s="6">
        <f t="shared" si="10"/>
        <v>0</v>
      </c>
      <c r="J68" s="6">
        <f t="shared" si="11"/>
        <v>0</v>
      </c>
      <c r="K68">
        <f t="shared" si="9"/>
        <v>1</v>
      </c>
      <c r="L68">
        <f aca="true" t="shared" si="12" ref="L68:L96">H68*K68</f>
        <v>0</v>
      </c>
      <c r="M68">
        <f aca="true" t="shared" si="13" ref="M68:M96">IF(C68="emergent",1,0)</f>
        <v>0</v>
      </c>
      <c r="N68">
        <f aca="true" t="shared" si="14" ref="N68:N96">H68*M68</f>
        <v>0</v>
      </c>
      <c r="O68">
        <f aca="true" t="shared" si="15" ref="O68:O96">IF(C68="floating",1,0)</f>
        <v>0</v>
      </c>
      <c r="P68">
        <f aca="true" t="shared" si="16" ref="P68:P96">H68*O68</f>
        <v>0</v>
      </c>
      <c r="Q68">
        <f aca="true" t="shared" si="17" ref="Q68:Q96">IF(E68="Exotic",1,0)</f>
        <v>0</v>
      </c>
      <c r="R68">
        <f aca="true" t="shared" si="18" ref="R68:R96">H68*Q68</f>
        <v>0</v>
      </c>
    </row>
    <row r="69" spans="1:18" ht="12.75">
      <c r="A69" t="s">
        <v>206</v>
      </c>
      <c r="B69" t="s">
        <v>207</v>
      </c>
      <c r="C69" t="s">
        <v>292</v>
      </c>
      <c r="D69" t="s">
        <v>208</v>
      </c>
      <c r="E69" t="s">
        <v>303</v>
      </c>
      <c r="F69" s="6">
        <v>2</v>
      </c>
      <c r="G69" s="6">
        <v>1</v>
      </c>
      <c r="H69" s="6">
        <f>'Data Entry and Score page'!D68</f>
        <v>0</v>
      </c>
      <c r="I69" s="6">
        <f t="shared" si="10"/>
        <v>0</v>
      </c>
      <c r="J69" s="6">
        <f t="shared" si="11"/>
        <v>0</v>
      </c>
      <c r="K69">
        <f aca="true" t="shared" si="19" ref="K69:K96">IF(C69="submergent",1,0)</f>
        <v>0</v>
      </c>
      <c r="L69">
        <f t="shared" si="12"/>
        <v>0</v>
      </c>
      <c r="M69">
        <f t="shared" si="13"/>
        <v>1</v>
      </c>
      <c r="N69">
        <f t="shared" si="14"/>
        <v>0</v>
      </c>
      <c r="O69">
        <f t="shared" si="15"/>
        <v>0</v>
      </c>
      <c r="P69">
        <f t="shared" si="16"/>
        <v>0</v>
      </c>
      <c r="Q69">
        <f t="shared" si="17"/>
        <v>0</v>
      </c>
      <c r="R69">
        <f t="shared" si="18"/>
        <v>0</v>
      </c>
    </row>
    <row r="70" spans="1:18" ht="12.75">
      <c r="A70" t="s">
        <v>209</v>
      </c>
      <c r="B70" t="s">
        <v>210</v>
      </c>
      <c r="C70" t="s">
        <v>292</v>
      </c>
      <c r="D70" t="s">
        <v>211</v>
      </c>
      <c r="E70" t="s">
        <v>303</v>
      </c>
      <c r="F70" s="6">
        <v>2</v>
      </c>
      <c r="G70" s="6">
        <v>1</v>
      </c>
      <c r="H70" s="6">
        <f>'Data Entry and Score page'!D69</f>
        <v>0</v>
      </c>
      <c r="I70" s="6">
        <f t="shared" si="10"/>
        <v>0</v>
      </c>
      <c r="J70" s="6">
        <f t="shared" si="11"/>
        <v>0</v>
      </c>
      <c r="K70">
        <f t="shared" si="19"/>
        <v>0</v>
      </c>
      <c r="L70">
        <f t="shared" si="12"/>
        <v>0</v>
      </c>
      <c r="M70">
        <f t="shared" si="13"/>
        <v>1</v>
      </c>
      <c r="N70">
        <f t="shared" si="14"/>
        <v>0</v>
      </c>
      <c r="O70">
        <f t="shared" si="15"/>
        <v>0</v>
      </c>
      <c r="P70">
        <f t="shared" si="16"/>
        <v>0</v>
      </c>
      <c r="Q70">
        <f t="shared" si="17"/>
        <v>0</v>
      </c>
      <c r="R70">
        <f t="shared" si="18"/>
        <v>0</v>
      </c>
    </row>
    <row r="71" spans="1:18" ht="12.75">
      <c r="A71" t="s">
        <v>212</v>
      </c>
      <c r="B71" t="s">
        <v>213</v>
      </c>
      <c r="C71" t="s">
        <v>292</v>
      </c>
      <c r="D71" t="s">
        <v>214</v>
      </c>
      <c r="E71" t="s">
        <v>303</v>
      </c>
      <c r="F71" s="6">
        <v>4</v>
      </c>
      <c r="G71" s="6">
        <v>3</v>
      </c>
      <c r="H71" s="6">
        <f>'Data Entry and Score page'!D70</f>
        <v>0</v>
      </c>
      <c r="I71" s="6">
        <f t="shared" si="10"/>
        <v>0</v>
      </c>
      <c r="J71" s="6">
        <f t="shared" si="11"/>
        <v>0</v>
      </c>
      <c r="K71">
        <f t="shared" si="19"/>
        <v>0</v>
      </c>
      <c r="L71">
        <f t="shared" si="12"/>
        <v>0</v>
      </c>
      <c r="M71">
        <f t="shared" si="13"/>
        <v>1</v>
      </c>
      <c r="N71">
        <f t="shared" si="14"/>
        <v>0</v>
      </c>
      <c r="O71">
        <f t="shared" si="15"/>
        <v>0</v>
      </c>
      <c r="P71">
        <f t="shared" si="16"/>
        <v>0</v>
      </c>
      <c r="Q71">
        <f t="shared" si="17"/>
        <v>0</v>
      </c>
      <c r="R71">
        <f t="shared" si="18"/>
        <v>0</v>
      </c>
    </row>
    <row r="72" spans="1:18" ht="12.75">
      <c r="A72" t="s">
        <v>215</v>
      </c>
      <c r="B72" t="s">
        <v>216</v>
      </c>
      <c r="C72" t="s">
        <v>291</v>
      </c>
      <c r="D72" t="s">
        <v>217</v>
      </c>
      <c r="E72" t="s">
        <v>303</v>
      </c>
      <c r="F72" s="6">
        <v>5</v>
      </c>
      <c r="G72" s="6">
        <v>1</v>
      </c>
      <c r="H72" s="6">
        <f>'Data Entry and Score page'!D71</f>
        <v>0</v>
      </c>
      <c r="I72" s="6">
        <f t="shared" si="10"/>
        <v>0</v>
      </c>
      <c r="J72" s="6">
        <f t="shared" si="11"/>
        <v>0</v>
      </c>
      <c r="K72">
        <f t="shared" si="19"/>
        <v>0</v>
      </c>
      <c r="L72">
        <f t="shared" si="12"/>
        <v>0</v>
      </c>
      <c r="M72">
        <f t="shared" si="13"/>
        <v>0</v>
      </c>
      <c r="N72">
        <f t="shared" si="14"/>
        <v>0</v>
      </c>
      <c r="O72">
        <f t="shared" si="15"/>
        <v>1</v>
      </c>
      <c r="P72">
        <f t="shared" si="16"/>
        <v>0</v>
      </c>
      <c r="Q72">
        <f t="shared" si="17"/>
        <v>0</v>
      </c>
      <c r="R72">
        <f t="shared" si="18"/>
        <v>0</v>
      </c>
    </row>
    <row r="73" spans="1:18" ht="12.75">
      <c r="A73" t="s">
        <v>218</v>
      </c>
      <c r="B73" t="s">
        <v>219</v>
      </c>
      <c r="C73" t="s">
        <v>292</v>
      </c>
      <c r="D73" t="s">
        <v>220</v>
      </c>
      <c r="E73" t="s">
        <v>303</v>
      </c>
      <c r="F73" s="6">
        <v>2</v>
      </c>
      <c r="G73" s="6">
        <v>2</v>
      </c>
      <c r="H73" s="6">
        <f>'Data Entry and Score page'!D72</f>
        <v>0</v>
      </c>
      <c r="I73" s="6">
        <f t="shared" si="10"/>
        <v>0</v>
      </c>
      <c r="J73" s="6">
        <f t="shared" si="11"/>
        <v>0</v>
      </c>
      <c r="K73">
        <f t="shared" si="19"/>
        <v>0</v>
      </c>
      <c r="L73">
        <f t="shared" si="12"/>
        <v>0</v>
      </c>
      <c r="M73">
        <f t="shared" si="13"/>
        <v>1</v>
      </c>
      <c r="N73">
        <f t="shared" si="14"/>
        <v>0</v>
      </c>
      <c r="O73">
        <f t="shared" si="15"/>
        <v>0</v>
      </c>
      <c r="P73">
        <f t="shared" si="16"/>
        <v>0</v>
      </c>
      <c r="Q73">
        <f t="shared" si="17"/>
        <v>0</v>
      </c>
      <c r="R73">
        <f t="shared" si="18"/>
        <v>0</v>
      </c>
    </row>
    <row r="74" spans="1:18" ht="12.75">
      <c r="A74" t="s">
        <v>221</v>
      </c>
      <c r="B74" t="s">
        <v>222</v>
      </c>
      <c r="C74" t="s">
        <v>292</v>
      </c>
      <c r="D74" t="s">
        <v>223</v>
      </c>
      <c r="E74" t="s">
        <v>303</v>
      </c>
      <c r="F74" s="6">
        <v>1</v>
      </c>
      <c r="G74" s="6">
        <v>2</v>
      </c>
      <c r="H74" s="6">
        <f>'Data Entry and Score page'!D73</f>
        <v>0</v>
      </c>
      <c r="I74" s="6">
        <f t="shared" si="10"/>
        <v>0</v>
      </c>
      <c r="J74" s="6">
        <f t="shared" si="11"/>
        <v>0</v>
      </c>
      <c r="K74">
        <f t="shared" si="19"/>
        <v>0</v>
      </c>
      <c r="L74">
        <f t="shared" si="12"/>
        <v>0</v>
      </c>
      <c r="M74">
        <f t="shared" si="13"/>
        <v>1</v>
      </c>
      <c r="N74">
        <f t="shared" si="14"/>
        <v>0</v>
      </c>
      <c r="O74">
        <f t="shared" si="15"/>
        <v>0</v>
      </c>
      <c r="P74">
        <f t="shared" si="16"/>
        <v>0</v>
      </c>
      <c r="Q74">
        <f t="shared" si="17"/>
        <v>0</v>
      </c>
      <c r="R74">
        <f t="shared" si="18"/>
        <v>0</v>
      </c>
    </row>
    <row r="75" spans="1:18" ht="12.75">
      <c r="A75" t="s">
        <v>224</v>
      </c>
      <c r="B75" t="s">
        <v>225</v>
      </c>
      <c r="C75" t="s">
        <v>292</v>
      </c>
      <c r="D75" t="s">
        <v>226</v>
      </c>
      <c r="E75" t="s">
        <v>303</v>
      </c>
      <c r="F75" s="6">
        <v>3</v>
      </c>
      <c r="G75" s="6">
        <v>2</v>
      </c>
      <c r="H75" s="6">
        <f>'Data Entry and Score page'!D74</f>
        <v>0</v>
      </c>
      <c r="I75" s="6">
        <f t="shared" si="10"/>
        <v>0</v>
      </c>
      <c r="J75" s="6">
        <f t="shared" si="11"/>
        <v>0</v>
      </c>
      <c r="K75">
        <f t="shared" si="19"/>
        <v>0</v>
      </c>
      <c r="L75">
        <f t="shared" si="12"/>
        <v>0</v>
      </c>
      <c r="M75">
        <f t="shared" si="13"/>
        <v>1</v>
      </c>
      <c r="N75">
        <f t="shared" si="14"/>
        <v>0</v>
      </c>
      <c r="O75">
        <f t="shared" si="15"/>
        <v>0</v>
      </c>
      <c r="P75">
        <f t="shared" si="16"/>
        <v>0</v>
      </c>
      <c r="Q75">
        <f t="shared" si="17"/>
        <v>0</v>
      </c>
      <c r="R75">
        <f t="shared" si="18"/>
        <v>0</v>
      </c>
    </row>
    <row r="76" spans="1:18" ht="12.75">
      <c r="A76" t="s">
        <v>227</v>
      </c>
      <c r="B76" t="s">
        <v>228</v>
      </c>
      <c r="C76" t="s">
        <v>291</v>
      </c>
      <c r="D76" t="s">
        <v>229</v>
      </c>
      <c r="E76" t="s">
        <v>303</v>
      </c>
      <c r="F76" s="6">
        <v>4</v>
      </c>
      <c r="G76" s="6">
        <v>2</v>
      </c>
      <c r="H76" s="6">
        <f>'Data Entry and Score page'!D75</f>
        <v>0</v>
      </c>
      <c r="I76" s="6">
        <f t="shared" si="10"/>
        <v>0</v>
      </c>
      <c r="J76" s="6">
        <f t="shared" si="11"/>
        <v>0</v>
      </c>
      <c r="K76">
        <f t="shared" si="19"/>
        <v>0</v>
      </c>
      <c r="L76">
        <f t="shared" si="12"/>
        <v>0</v>
      </c>
      <c r="M76">
        <f t="shared" si="13"/>
        <v>0</v>
      </c>
      <c r="N76">
        <f t="shared" si="14"/>
        <v>0</v>
      </c>
      <c r="O76">
        <f t="shared" si="15"/>
        <v>1</v>
      </c>
      <c r="P76">
        <f t="shared" si="16"/>
        <v>0</v>
      </c>
      <c r="Q76">
        <f t="shared" si="17"/>
        <v>0</v>
      </c>
      <c r="R76">
        <f t="shared" si="18"/>
        <v>0</v>
      </c>
    </row>
    <row r="77" spans="1:18" ht="12.75">
      <c r="A77" t="s">
        <v>230</v>
      </c>
      <c r="B77" t="s">
        <v>231</v>
      </c>
      <c r="C77" t="s">
        <v>291</v>
      </c>
      <c r="D77" t="s">
        <v>232</v>
      </c>
      <c r="E77" t="s">
        <v>303</v>
      </c>
      <c r="F77" s="6">
        <v>1</v>
      </c>
      <c r="G77" s="6">
        <v>1</v>
      </c>
      <c r="H77" s="6">
        <f>'Data Entry and Score page'!D76</f>
        <v>0</v>
      </c>
      <c r="I77" s="6">
        <f t="shared" si="10"/>
        <v>0</v>
      </c>
      <c r="J77" s="6">
        <f t="shared" si="11"/>
        <v>0</v>
      </c>
      <c r="K77">
        <f t="shared" si="19"/>
        <v>0</v>
      </c>
      <c r="L77">
        <f t="shared" si="12"/>
        <v>0</v>
      </c>
      <c r="M77">
        <f t="shared" si="13"/>
        <v>0</v>
      </c>
      <c r="N77">
        <f t="shared" si="14"/>
        <v>0</v>
      </c>
      <c r="O77">
        <f t="shared" si="15"/>
        <v>1</v>
      </c>
      <c r="P77">
        <f t="shared" si="16"/>
        <v>0</v>
      </c>
      <c r="Q77">
        <f t="shared" si="17"/>
        <v>0</v>
      </c>
      <c r="R77">
        <f t="shared" si="18"/>
        <v>0</v>
      </c>
    </row>
    <row r="78" spans="1:18" ht="12.75">
      <c r="A78" t="s">
        <v>233</v>
      </c>
      <c r="B78" t="s">
        <v>234</v>
      </c>
      <c r="C78" t="s">
        <v>290</v>
      </c>
      <c r="D78" t="s">
        <v>234</v>
      </c>
      <c r="E78" t="s">
        <v>303</v>
      </c>
      <c r="F78" s="6">
        <v>5</v>
      </c>
      <c r="G78" s="6">
        <v>3</v>
      </c>
      <c r="H78" s="6">
        <f>'Data Entry and Score page'!D77</f>
        <v>0</v>
      </c>
      <c r="I78" s="6">
        <f t="shared" si="10"/>
        <v>0</v>
      </c>
      <c r="J78" s="6">
        <f t="shared" si="11"/>
        <v>0</v>
      </c>
      <c r="K78">
        <f t="shared" si="19"/>
        <v>1</v>
      </c>
      <c r="L78">
        <f t="shared" si="12"/>
        <v>0</v>
      </c>
      <c r="M78">
        <f t="shared" si="13"/>
        <v>0</v>
      </c>
      <c r="N78">
        <f t="shared" si="14"/>
        <v>0</v>
      </c>
      <c r="O78">
        <f t="shared" si="15"/>
        <v>0</v>
      </c>
      <c r="P78">
        <f t="shared" si="16"/>
        <v>0</v>
      </c>
      <c r="Q78">
        <f t="shared" si="17"/>
        <v>0</v>
      </c>
      <c r="R78">
        <f t="shared" si="18"/>
        <v>0</v>
      </c>
    </row>
    <row r="79" spans="1:18" ht="12.75">
      <c r="A79" t="s">
        <v>235</v>
      </c>
      <c r="B79" t="s">
        <v>236</v>
      </c>
      <c r="C79" t="s">
        <v>292</v>
      </c>
      <c r="D79" t="s">
        <v>237</v>
      </c>
      <c r="E79" t="s">
        <v>303</v>
      </c>
      <c r="F79" s="6">
        <v>2</v>
      </c>
      <c r="G79" s="6">
        <v>2</v>
      </c>
      <c r="H79" s="6">
        <f>'Data Entry and Score page'!D78</f>
        <v>0</v>
      </c>
      <c r="I79" s="6">
        <f t="shared" si="10"/>
        <v>0</v>
      </c>
      <c r="J79" s="6">
        <f t="shared" si="11"/>
        <v>0</v>
      </c>
      <c r="K79">
        <f t="shared" si="19"/>
        <v>0</v>
      </c>
      <c r="L79">
        <f t="shared" si="12"/>
        <v>0</v>
      </c>
      <c r="M79">
        <f t="shared" si="13"/>
        <v>1</v>
      </c>
      <c r="N79">
        <f t="shared" si="14"/>
        <v>0</v>
      </c>
      <c r="O79">
        <f t="shared" si="15"/>
        <v>0</v>
      </c>
      <c r="P79">
        <f t="shared" si="16"/>
        <v>0</v>
      </c>
      <c r="Q79">
        <f t="shared" si="17"/>
        <v>0</v>
      </c>
      <c r="R79">
        <f t="shared" si="18"/>
        <v>0</v>
      </c>
    </row>
    <row r="80" spans="1:18" ht="12.75">
      <c r="A80" t="s">
        <v>238</v>
      </c>
      <c r="B80" t="s">
        <v>239</v>
      </c>
      <c r="C80" t="s">
        <v>290</v>
      </c>
      <c r="D80" t="s">
        <v>240</v>
      </c>
      <c r="E80" t="s">
        <v>303</v>
      </c>
      <c r="F80" s="6">
        <v>1</v>
      </c>
      <c r="G80" s="6">
        <v>1</v>
      </c>
      <c r="H80" s="6">
        <f>'Data Entry and Score page'!D79</f>
        <v>0</v>
      </c>
      <c r="I80" s="6">
        <f t="shared" si="10"/>
        <v>0</v>
      </c>
      <c r="J80" s="6">
        <f t="shared" si="11"/>
        <v>0</v>
      </c>
      <c r="K80">
        <f t="shared" si="19"/>
        <v>1</v>
      </c>
      <c r="L80">
        <f t="shared" si="12"/>
        <v>0</v>
      </c>
      <c r="M80">
        <f t="shared" si="13"/>
        <v>0</v>
      </c>
      <c r="N80">
        <f t="shared" si="14"/>
        <v>0</v>
      </c>
      <c r="O80">
        <f t="shared" si="15"/>
        <v>0</v>
      </c>
      <c r="P80">
        <f t="shared" si="16"/>
        <v>0</v>
      </c>
      <c r="Q80">
        <f t="shared" si="17"/>
        <v>0</v>
      </c>
      <c r="R80">
        <f t="shared" si="18"/>
        <v>0</v>
      </c>
    </row>
    <row r="81" spans="1:18" ht="12.75">
      <c r="A81" t="s">
        <v>241</v>
      </c>
      <c r="B81" t="s">
        <v>242</v>
      </c>
      <c r="C81" t="s">
        <v>290</v>
      </c>
      <c r="D81" t="s">
        <v>243</v>
      </c>
      <c r="E81" t="s">
        <v>303</v>
      </c>
      <c r="F81" s="6">
        <v>2</v>
      </c>
      <c r="G81" s="6">
        <v>1</v>
      </c>
      <c r="H81" s="6">
        <f>'Data Entry and Score page'!D80</f>
        <v>0</v>
      </c>
      <c r="I81" s="6">
        <f t="shared" si="10"/>
        <v>0</v>
      </c>
      <c r="J81" s="6">
        <f t="shared" si="11"/>
        <v>0</v>
      </c>
      <c r="K81">
        <f t="shared" si="19"/>
        <v>1</v>
      </c>
      <c r="L81">
        <f t="shared" si="12"/>
        <v>0</v>
      </c>
      <c r="M81">
        <f t="shared" si="13"/>
        <v>0</v>
      </c>
      <c r="N81">
        <f t="shared" si="14"/>
        <v>0</v>
      </c>
      <c r="O81">
        <f t="shared" si="15"/>
        <v>0</v>
      </c>
      <c r="P81">
        <f t="shared" si="16"/>
        <v>0</v>
      </c>
      <c r="Q81">
        <f t="shared" si="17"/>
        <v>0</v>
      </c>
      <c r="R81">
        <f t="shared" si="18"/>
        <v>0</v>
      </c>
    </row>
    <row r="82" spans="1:18" ht="12.75">
      <c r="A82" t="s">
        <v>244</v>
      </c>
      <c r="B82" t="s">
        <v>245</v>
      </c>
      <c r="C82" t="s">
        <v>291</v>
      </c>
      <c r="D82" t="s">
        <v>246</v>
      </c>
      <c r="E82" t="s">
        <v>304</v>
      </c>
      <c r="F82" s="6">
        <v>1</v>
      </c>
      <c r="G82" s="6">
        <v>1</v>
      </c>
      <c r="H82" s="6">
        <f>'Data Entry and Score page'!D81</f>
        <v>0</v>
      </c>
      <c r="I82" s="6">
        <f t="shared" si="10"/>
        <v>0</v>
      </c>
      <c r="J82" s="6">
        <f t="shared" si="11"/>
        <v>0</v>
      </c>
      <c r="K82">
        <f t="shared" si="19"/>
        <v>0</v>
      </c>
      <c r="L82">
        <f t="shared" si="12"/>
        <v>0</v>
      </c>
      <c r="M82">
        <f t="shared" si="13"/>
        <v>0</v>
      </c>
      <c r="N82">
        <f t="shared" si="14"/>
        <v>0</v>
      </c>
      <c r="O82">
        <f t="shared" si="15"/>
        <v>1</v>
      </c>
      <c r="P82">
        <f t="shared" si="16"/>
        <v>0</v>
      </c>
      <c r="Q82">
        <f t="shared" si="17"/>
        <v>1</v>
      </c>
      <c r="R82">
        <f t="shared" si="18"/>
        <v>0</v>
      </c>
    </row>
    <row r="83" spans="1:18" ht="12.75">
      <c r="A83" t="s">
        <v>247</v>
      </c>
      <c r="B83" t="s">
        <v>248</v>
      </c>
      <c r="C83" t="s">
        <v>292</v>
      </c>
      <c r="D83" t="s">
        <v>249</v>
      </c>
      <c r="E83" t="s">
        <v>305</v>
      </c>
      <c r="F83" s="6">
        <v>1</v>
      </c>
      <c r="G83" s="6">
        <v>1</v>
      </c>
      <c r="H83" s="6">
        <f>'Data Entry and Score page'!D82</f>
        <v>0</v>
      </c>
      <c r="I83" s="6">
        <f t="shared" si="10"/>
        <v>0</v>
      </c>
      <c r="J83" s="6">
        <f t="shared" si="11"/>
        <v>0</v>
      </c>
      <c r="K83">
        <f t="shared" si="19"/>
        <v>0</v>
      </c>
      <c r="L83">
        <f t="shared" si="12"/>
        <v>0</v>
      </c>
      <c r="M83">
        <f t="shared" si="13"/>
        <v>1</v>
      </c>
      <c r="N83">
        <f t="shared" si="14"/>
        <v>0</v>
      </c>
      <c r="O83">
        <f t="shared" si="15"/>
        <v>0</v>
      </c>
      <c r="P83">
        <f t="shared" si="16"/>
        <v>0</v>
      </c>
      <c r="Q83">
        <f t="shared" si="17"/>
        <v>0</v>
      </c>
      <c r="R83">
        <f t="shared" si="18"/>
        <v>0</v>
      </c>
    </row>
    <row r="84" spans="1:18" ht="12.75">
      <c r="A84" t="s">
        <v>250</v>
      </c>
      <c r="B84" t="s">
        <v>251</v>
      </c>
      <c r="C84" t="s">
        <v>292</v>
      </c>
      <c r="D84" t="s">
        <v>252</v>
      </c>
      <c r="E84" t="s">
        <v>303</v>
      </c>
      <c r="F84" s="6">
        <v>3</v>
      </c>
      <c r="G84" s="6">
        <v>2</v>
      </c>
      <c r="H84" s="6">
        <f>'Data Entry and Score page'!D83</f>
        <v>0</v>
      </c>
      <c r="I84" s="6">
        <f t="shared" si="10"/>
        <v>0</v>
      </c>
      <c r="J84" s="6">
        <f t="shared" si="11"/>
        <v>0</v>
      </c>
      <c r="K84">
        <f t="shared" si="19"/>
        <v>0</v>
      </c>
      <c r="L84">
        <f t="shared" si="12"/>
        <v>0</v>
      </c>
      <c r="M84">
        <f t="shared" si="13"/>
        <v>1</v>
      </c>
      <c r="N84">
        <f t="shared" si="14"/>
        <v>0</v>
      </c>
      <c r="O84">
        <f t="shared" si="15"/>
        <v>0</v>
      </c>
      <c r="P84">
        <f t="shared" si="16"/>
        <v>0</v>
      </c>
      <c r="Q84">
        <f t="shared" si="17"/>
        <v>0</v>
      </c>
      <c r="R84">
        <f t="shared" si="18"/>
        <v>0</v>
      </c>
    </row>
    <row r="85" spans="1:18" ht="12.75">
      <c r="A85" t="s">
        <v>253</v>
      </c>
      <c r="B85" t="s">
        <v>254</v>
      </c>
      <c r="C85" t="s">
        <v>292</v>
      </c>
      <c r="D85" t="s">
        <v>255</v>
      </c>
      <c r="E85" t="s">
        <v>303</v>
      </c>
      <c r="F85" s="6">
        <v>1</v>
      </c>
      <c r="G85" s="6">
        <v>1</v>
      </c>
      <c r="H85" s="6">
        <f>'Data Entry and Score page'!D84</f>
        <v>0</v>
      </c>
      <c r="I85" s="6">
        <f t="shared" si="10"/>
        <v>0</v>
      </c>
      <c r="J85" s="6">
        <f t="shared" si="11"/>
        <v>0</v>
      </c>
      <c r="K85">
        <f t="shared" si="19"/>
        <v>0</v>
      </c>
      <c r="L85">
        <f t="shared" si="12"/>
        <v>0</v>
      </c>
      <c r="M85">
        <f t="shared" si="13"/>
        <v>1</v>
      </c>
      <c r="N85">
        <f t="shared" si="14"/>
        <v>0</v>
      </c>
      <c r="O85">
        <f t="shared" si="15"/>
        <v>0</v>
      </c>
      <c r="P85">
        <f t="shared" si="16"/>
        <v>0</v>
      </c>
      <c r="Q85">
        <f t="shared" si="17"/>
        <v>0</v>
      </c>
      <c r="R85">
        <f t="shared" si="18"/>
        <v>0</v>
      </c>
    </row>
    <row r="86" spans="1:18" ht="12.75">
      <c r="A86" t="s">
        <v>256</v>
      </c>
      <c r="B86" t="s">
        <v>257</v>
      </c>
      <c r="C86" t="s">
        <v>292</v>
      </c>
      <c r="D86" t="s">
        <v>258</v>
      </c>
      <c r="E86" t="s">
        <v>305</v>
      </c>
      <c r="F86" s="6">
        <v>1</v>
      </c>
      <c r="G86" s="6">
        <v>2</v>
      </c>
      <c r="H86" s="6">
        <f>'Data Entry and Score page'!D85</f>
        <v>0</v>
      </c>
      <c r="I86" s="6">
        <f t="shared" si="10"/>
        <v>0</v>
      </c>
      <c r="J86" s="6">
        <f t="shared" si="11"/>
        <v>0</v>
      </c>
      <c r="K86">
        <f t="shared" si="19"/>
        <v>0</v>
      </c>
      <c r="L86">
        <f t="shared" si="12"/>
        <v>0</v>
      </c>
      <c r="M86">
        <f t="shared" si="13"/>
        <v>1</v>
      </c>
      <c r="N86">
        <f t="shared" si="14"/>
        <v>0</v>
      </c>
      <c r="O86">
        <f t="shared" si="15"/>
        <v>0</v>
      </c>
      <c r="P86">
        <f t="shared" si="16"/>
        <v>0</v>
      </c>
      <c r="Q86">
        <f t="shared" si="17"/>
        <v>0</v>
      </c>
      <c r="R86">
        <f t="shared" si="18"/>
        <v>0</v>
      </c>
    </row>
    <row r="87" spans="1:18" ht="12.75">
      <c r="A87" t="s">
        <v>259</v>
      </c>
      <c r="B87" t="s">
        <v>260</v>
      </c>
      <c r="C87" t="s">
        <v>290</v>
      </c>
      <c r="D87" t="s">
        <v>261</v>
      </c>
      <c r="E87" t="s">
        <v>303</v>
      </c>
      <c r="F87" s="6">
        <v>5</v>
      </c>
      <c r="G87" s="6">
        <v>3</v>
      </c>
      <c r="H87" s="6">
        <f>'Data Entry and Score page'!D86</f>
        <v>0</v>
      </c>
      <c r="I87" s="6">
        <f t="shared" si="10"/>
        <v>0</v>
      </c>
      <c r="J87" s="6">
        <f t="shared" si="11"/>
        <v>0</v>
      </c>
      <c r="K87">
        <f t="shared" si="19"/>
        <v>1</v>
      </c>
      <c r="L87">
        <f t="shared" si="12"/>
        <v>0</v>
      </c>
      <c r="M87">
        <f t="shared" si="13"/>
        <v>0</v>
      </c>
      <c r="N87">
        <f t="shared" si="14"/>
        <v>0</v>
      </c>
      <c r="O87">
        <f t="shared" si="15"/>
        <v>0</v>
      </c>
      <c r="P87">
        <f t="shared" si="16"/>
        <v>0</v>
      </c>
      <c r="Q87">
        <f t="shared" si="17"/>
        <v>0</v>
      </c>
      <c r="R87">
        <f t="shared" si="18"/>
        <v>0</v>
      </c>
    </row>
    <row r="88" spans="1:18" ht="12.75">
      <c r="A88" t="s">
        <v>262</v>
      </c>
      <c r="B88" t="s">
        <v>263</v>
      </c>
      <c r="C88" t="s">
        <v>290</v>
      </c>
      <c r="D88" t="s">
        <v>264</v>
      </c>
      <c r="E88" t="s">
        <v>303</v>
      </c>
      <c r="F88" s="6">
        <v>5</v>
      </c>
      <c r="G88" s="6">
        <v>3</v>
      </c>
      <c r="H88" s="6">
        <f>'Data Entry and Score page'!D87</f>
        <v>0</v>
      </c>
      <c r="I88" s="6">
        <f t="shared" si="10"/>
        <v>0</v>
      </c>
      <c r="J88" s="6">
        <f t="shared" si="11"/>
        <v>0</v>
      </c>
      <c r="K88">
        <f t="shared" si="19"/>
        <v>1</v>
      </c>
      <c r="L88">
        <f t="shared" si="12"/>
        <v>0</v>
      </c>
      <c r="M88">
        <f t="shared" si="13"/>
        <v>0</v>
      </c>
      <c r="N88">
        <f t="shared" si="14"/>
        <v>0</v>
      </c>
      <c r="O88">
        <f t="shared" si="15"/>
        <v>0</v>
      </c>
      <c r="P88">
        <f t="shared" si="16"/>
        <v>0</v>
      </c>
      <c r="Q88">
        <f t="shared" si="17"/>
        <v>0</v>
      </c>
      <c r="R88">
        <f t="shared" si="18"/>
        <v>0</v>
      </c>
    </row>
    <row r="89" spans="1:18" ht="12.75">
      <c r="A89" t="s">
        <v>265</v>
      </c>
      <c r="B89" t="s">
        <v>266</v>
      </c>
      <c r="C89" t="s">
        <v>290</v>
      </c>
      <c r="D89" t="s">
        <v>267</v>
      </c>
      <c r="E89" t="s">
        <v>303</v>
      </c>
      <c r="F89" s="6">
        <v>3</v>
      </c>
      <c r="G89" s="6">
        <v>2</v>
      </c>
      <c r="H89" s="6">
        <f>'Data Entry and Score page'!D88</f>
        <v>0</v>
      </c>
      <c r="I89" s="6">
        <f t="shared" si="10"/>
        <v>0</v>
      </c>
      <c r="J89" s="6">
        <f t="shared" si="11"/>
        <v>0</v>
      </c>
      <c r="K89">
        <f t="shared" si="19"/>
        <v>1</v>
      </c>
      <c r="L89">
        <f t="shared" si="12"/>
        <v>0</v>
      </c>
      <c r="M89">
        <f t="shared" si="13"/>
        <v>0</v>
      </c>
      <c r="N89">
        <f t="shared" si="14"/>
        <v>0</v>
      </c>
      <c r="O89">
        <f t="shared" si="15"/>
        <v>0</v>
      </c>
      <c r="P89">
        <f t="shared" si="16"/>
        <v>0</v>
      </c>
      <c r="Q89">
        <f t="shared" si="17"/>
        <v>0</v>
      </c>
      <c r="R89">
        <f t="shared" si="18"/>
        <v>0</v>
      </c>
    </row>
    <row r="90" spans="1:18" ht="12.75">
      <c r="A90" t="s">
        <v>268</v>
      </c>
      <c r="B90" t="s">
        <v>313</v>
      </c>
      <c r="C90" t="s">
        <v>290</v>
      </c>
      <c r="D90" t="s">
        <v>270</v>
      </c>
      <c r="E90" t="s">
        <v>303</v>
      </c>
      <c r="F90" s="6">
        <v>5</v>
      </c>
      <c r="G90" s="6">
        <v>2</v>
      </c>
      <c r="H90" s="6">
        <f>'Data Entry and Score page'!D89</f>
        <v>0</v>
      </c>
      <c r="I90" s="6">
        <f t="shared" si="10"/>
        <v>0</v>
      </c>
      <c r="J90" s="6">
        <f t="shared" si="11"/>
        <v>0</v>
      </c>
      <c r="K90">
        <f t="shared" si="19"/>
        <v>1</v>
      </c>
      <c r="L90">
        <f t="shared" si="12"/>
        <v>0</v>
      </c>
      <c r="M90">
        <f t="shared" si="13"/>
        <v>0</v>
      </c>
      <c r="N90">
        <f t="shared" si="14"/>
        <v>0</v>
      </c>
      <c r="O90">
        <f t="shared" si="15"/>
        <v>0</v>
      </c>
      <c r="P90">
        <f t="shared" si="16"/>
        <v>0</v>
      </c>
      <c r="Q90">
        <f t="shared" si="17"/>
        <v>0</v>
      </c>
      <c r="R90">
        <f t="shared" si="18"/>
        <v>0</v>
      </c>
    </row>
    <row r="91" spans="1:18" ht="12.75">
      <c r="A91" t="s">
        <v>271</v>
      </c>
      <c r="B91" t="s">
        <v>272</v>
      </c>
      <c r="C91" t="s">
        <v>290</v>
      </c>
      <c r="D91" t="s">
        <v>273</v>
      </c>
      <c r="E91" t="s">
        <v>303</v>
      </c>
      <c r="F91" s="6">
        <v>3</v>
      </c>
      <c r="G91" s="6">
        <v>2</v>
      </c>
      <c r="H91" s="6">
        <f>'Data Entry and Score page'!D90</f>
        <v>0</v>
      </c>
      <c r="I91" s="6">
        <f t="shared" si="10"/>
        <v>0</v>
      </c>
      <c r="J91" s="6">
        <f t="shared" si="11"/>
        <v>0</v>
      </c>
      <c r="K91">
        <f t="shared" si="19"/>
        <v>1</v>
      </c>
      <c r="L91">
        <f t="shared" si="12"/>
        <v>0</v>
      </c>
      <c r="M91">
        <f t="shared" si="13"/>
        <v>0</v>
      </c>
      <c r="N91">
        <f t="shared" si="14"/>
        <v>0</v>
      </c>
      <c r="O91">
        <f t="shared" si="15"/>
        <v>0</v>
      </c>
      <c r="P91">
        <f t="shared" si="16"/>
        <v>0</v>
      </c>
      <c r="Q91">
        <f t="shared" si="17"/>
        <v>0</v>
      </c>
      <c r="R91">
        <f t="shared" si="18"/>
        <v>0</v>
      </c>
    </row>
    <row r="92" spans="1:18" ht="12.75">
      <c r="A92" t="s">
        <v>274</v>
      </c>
      <c r="B92" t="s">
        <v>275</v>
      </c>
      <c r="C92" t="s">
        <v>290</v>
      </c>
      <c r="D92" t="s">
        <v>276</v>
      </c>
      <c r="E92" t="s">
        <v>303</v>
      </c>
      <c r="F92" s="6">
        <v>3</v>
      </c>
      <c r="G92" s="6">
        <v>2</v>
      </c>
      <c r="H92" s="6">
        <f>'Data Entry and Score page'!D91</f>
        <v>0</v>
      </c>
      <c r="I92" s="6">
        <f t="shared" si="10"/>
        <v>0</v>
      </c>
      <c r="J92" s="6">
        <f t="shared" si="11"/>
        <v>0</v>
      </c>
      <c r="K92">
        <f t="shared" si="19"/>
        <v>1</v>
      </c>
      <c r="L92">
        <f t="shared" si="12"/>
        <v>0</v>
      </c>
      <c r="M92">
        <f t="shared" si="13"/>
        <v>0</v>
      </c>
      <c r="N92">
        <f t="shared" si="14"/>
        <v>0</v>
      </c>
      <c r="O92">
        <f t="shared" si="15"/>
        <v>0</v>
      </c>
      <c r="P92">
        <f t="shared" si="16"/>
        <v>0</v>
      </c>
      <c r="Q92">
        <f t="shared" si="17"/>
        <v>0</v>
      </c>
      <c r="R92">
        <f t="shared" si="18"/>
        <v>0</v>
      </c>
    </row>
    <row r="93" spans="1:18" ht="12.75">
      <c r="A93" t="s">
        <v>277</v>
      </c>
      <c r="B93" t="s">
        <v>278</v>
      </c>
      <c r="C93" t="s">
        <v>290</v>
      </c>
      <c r="D93" t="s">
        <v>279</v>
      </c>
      <c r="E93" t="s">
        <v>303</v>
      </c>
      <c r="F93" s="6">
        <v>3</v>
      </c>
      <c r="G93" s="6">
        <v>1</v>
      </c>
      <c r="H93" s="6">
        <f>'Data Entry and Score page'!D92</f>
        <v>0</v>
      </c>
      <c r="I93" s="6">
        <f t="shared" si="10"/>
        <v>0</v>
      </c>
      <c r="J93" s="6">
        <f t="shared" si="11"/>
        <v>0</v>
      </c>
      <c r="K93">
        <f t="shared" si="19"/>
        <v>1</v>
      </c>
      <c r="L93">
        <f t="shared" si="12"/>
        <v>0</v>
      </c>
      <c r="M93">
        <f t="shared" si="13"/>
        <v>0</v>
      </c>
      <c r="N93">
        <f t="shared" si="14"/>
        <v>0</v>
      </c>
      <c r="O93">
        <f t="shared" si="15"/>
        <v>0</v>
      </c>
      <c r="P93">
        <f t="shared" si="16"/>
        <v>0</v>
      </c>
      <c r="Q93">
        <f t="shared" si="17"/>
        <v>0</v>
      </c>
      <c r="R93">
        <f t="shared" si="18"/>
        <v>0</v>
      </c>
    </row>
    <row r="94" spans="1:18" ht="12.75">
      <c r="A94" t="s">
        <v>280</v>
      </c>
      <c r="B94" t="s">
        <v>281</v>
      </c>
      <c r="C94" t="s">
        <v>291</v>
      </c>
      <c r="D94" t="s">
        <v>282</v>
      </c>
      <c r="E94" t="s">
        <v>303</v>
      </c>
      <c r="F94" s="6">
        <v>1</v>
      </c>
      <c r="G94" s="6">
        <v>2</v>
      </c>
      <c r="H94" s="6">
        <f>'Data Entry and Score page'!D93</f>
        <v>0</v>
      </c>
      <c r="I94" s="6">
        <f t="shared" si="10"/>
        <v>0</v>
      </c>
      <c r="J94" s="6">
        <f t="shared" si="11"/>
        <v>0</v>
      </c>
      <c r="K94">
        <f t="shared" si="19"/>
        <v>0</v>
      </c>
      <c r="L94">
        <f t="shared" si="12"/>
        <v>0</v>
      </c>
      <c r="M94">
        <f t="shared" si="13"/>
        <v>0</v>
      </c>
      <c r="N94">
        <f t="shared" si="14"/>
        <v>0</v>
      </c>
      <c r="O94">
        <f t="shared" si="15"/>
        <v>1</v>
      </c>
      <c r="P94">
        <f t="shared" si="16"/>
        <v>0</v>
      </c>
      <c r="Q94">
        <f t="shared" si="17"/>
        <v>0</v>
      </c>
      <c r="R94">
        <f t="shared" si="18"/>
        <v>0</v>
      </c>
    </row>
    <row r="95" spans="1:18" ht="12.75">
      <c r="A95" t="s">
        <v>283</v>
      </c>
      <c r="B95" t="s">
        <v>284</v>
      </c>
      <c r="C95" t="s">
        <v>290</v>
      </c>
      <c r="D95" t="s">
        <v>285</v>
      </c>
      <c r="E95" t="s">
        <v>303</v>
      </c>
      <c r="F95" s="6">
        <v>4</v>
      </c>
      <c r="G95" s="6">
        <v>2</v>
      </c>
      <c r="H95" s="6">
        <f>'Data Entry and Score page'!D94</f>
        <v>0</v>
      </c>
      <c r="I95" s="6">
        <f t="shared" si="10"/>
        <v>0</v>
      </c>
      <c r="J95" s="6">
        <f t="shared" si="11"/>
        <v>0</v>
      </c>
      <c r="K95">
        <f t="shared" si="19"/>
        <v>1</v>
      </c>
      <c r="L95">
        <f t="shared" si="12"/>
        <v>0</v>
      </c>
      <c r="M95">
        <f t="shared" si="13"/>
        <v>0</v>
      </c>
      <c r="N95">
        <f t="shared" si="14"/>
        <v>0</v>
      </c>
      <c r="O95">
        <f t="shared" si="15"/>
        <v>0</v>
      </c>
      <c r="P95">
        <f t="shared" si="16"/>
        <v>0</v>
      </c>
      <c r="Q95">
        <f t="shared" si="17"/>
        <v>0</v>
      </c>
      <c r="R95">
        <f t="shared" si="18"/>
        <v>0</v>
      </c>
    </row>
    <row r="96" spans="1:18" ht="12.75">
      <c r="A96" t="s">
        <v>286</v>
      </c>
      <c r="B96" t="s">
        <v>287</v>
      </c>
      <c r="C96" t="s">
        <v>290</v>
      </c>
      <c r="D96" t="s">
        <v>288</v>
      </c>
      <c r="E96" t="s">
        <v>303</v>
      </c>
      <c r="F96" s="6">
        <v>2</v>
      </c>
      <c r="G96" s="6">
        <v>2</v>
      </c>
      <c r="H96" s="6">
        <f>'Data Entry and Score page'!D95</f>
        <v>0</v>
      </c>
      <c r="I96" s="6">
        <f t="shared" si="10"/>
        <v>0</v>
      </c>
      <c r="J96" s="6">
        <f t="shared" si="11"/>
        <v>0</v>
      </c>
      <c r="K96">
        <f t="shared" si="19"/>
        <v>1</v>
      </c>
      <c r="L96">
        <f t="shared" si="12"/>
        <v>0</v>
      </c>
      <c r="M96">
        <f t="shared" si="13"/>
        <v>0</v>
      </c>
      <c r="N96">
        <f t="shared" si="14"/>
        <v>0</v>
      </c>
      <c r="O96">
        <f t="shared" si="15"/>
        <v>0</v>
      </c>
      <c r="P96">
        <f t="shared" si="16"/>
        <v>0</v>
      </c>
      <c r="Q96">
        <f t="shared" si="17"/>
        <v>0</v>
      </c>
      <c r="R96">
        <f t="shared" si="18"/>
        <v>0</v>
      </c>
    </row>
    <row r="99" spans="9:18" ht="12.75">
      <c r="I99" t="s">
        <v>8</v>
      </c>
      <c r="J99" t="s">
        <v>9</v>
      </c>
      <c r="L99" t="s">
        <v>294</v>
      </c>
      <c r="N99" t="s">
        <v>300</v>
      </c>
      <c r="P99" t="s">
        <v>301</v>
      </c>
      <c r="R99" t="s">
        <v>310</v>
      </c>
    </row>
    <row r="100" spans="9:18" ht="12.75">
      <c r="I100">
        <f>SUM(I3:I96)</f>
        <v>0</v>
      </c>
      <c r="J100">
        <f>SUM(J3:J96)</f>
        <v>0</v>
      </c>
      <c r="L100">
        <f>SUM(L3:L96)</f>
        <v>0</v>
      </c>
      <c r="N100">
        <f>SUM(N3:N96)</f>
        <v>0</v>
      </c>
      <c r="P100">
        <f>SUM(P3:P96)</f>
        <v>0</v>
      </c>
      <c r="R100">
        <f>SUM(R3:R96)</f>
        <v>0</v>
      </c>
    </row>
    <row r="101" ht="12.75" thickBot="1">
      <c r="A101" t="s">
        <v>314</v>
      </c>
    </row>
    <row r="102" spans="9:13" ht="12.75" thickBot="1">
      <c r="I102" s="7" t="s">
        <v>289</v>
      </c>
      <c r="J102" s="8" t="e">
        <f>I100/J100</f>
        <v>#DIV/0!</v>
      </c>
      <c r="L102" s="11" t="s">
        <v>308</v>
      </c>
      <c r="M102" s="12" t="e">
        <f>R100/(L100+P100)</f>
        <v>#DIV/0!</v>
      </c>
    </row>
    <row r="103" spans="9:10" ht="12.75" thickBot="1">
      <c r="I103" s="9" t="s">
        <v>309</v>
      </c>
      <c r="J103" s="10" t="e">
        <f>J102-SQRT(M102)</f>
        <v>#DIV/0!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Titus Seilheimer</dc:creator>
  <cp:keywords/>
  <dc:description/>
  <cp:lastModifiedBy>Cameron Parker</cp:lastModifiedBy>
  <cp:lastPrinted>2017-07-25T07:24:00Z</cp:lastPrinted>
  <dcterms:created xsi:type="dcterms:W3CDTF">2005-02-01T02:11:50Z</dcterms:created>
  <dcterms:modified xsi:type="dcterms:W3CDTF">2017-08-19T19:00:42Z</dcterms:modified>
  <cp:category/>
  <cp:version/>
  <cp:contentType/>
  <cp:contentStatus/>
</cp:coreProperties>
</file>